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'ЗФ'!$A$1:$E$115</definedName>
    <definedName name="_xlnm.Print_Area" localSheetId="1">'СФ'!$A$1:$E$71</definedName>
  </definedNames>
  <calcPr fullCalcOnLoad="1"/>
</workbook>
</file>

<file path=xl/sharedStrings.xml><?xml version="1.0" encoding="utf-8"?>
<sst xmlns="http://schemas.openxmlformats.org/spreadsheetml/2006/main" count="198" uniqueCount="163">
  <si>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</si>
  <si>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</si>
  <si>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</si>
  <si>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</si>
  <si>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</si>
  <si>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</si>
  <si>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</si>
  <si>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</si>
  <si>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</si>
  <si>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</si>
  <si>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Інші надходження</t>
  </si>
  <si>
    <t>Офіційні трансферти</t>
  </si>
  <si>
    <t>Дотації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</si>
  <si>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</si>
  <si>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</si>
  <si>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</si>
  <si>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</si>
  <si>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</si>
  <si>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>250908</t>
  </si>
  <si>
    <t>Повернення коштів, наданих для кредитування  громадян на будівництво (реконструкцію) та придбання житла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</si>
  <si>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</si>
  <si>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</si>
  <si>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</si>
  <si>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</si>
  <si>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</si>
  <si>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</si>
  <si>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</si>
  <si>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</si>
  <si>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Інші видатки 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</si>
  <si>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</si>
  <si>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</si>
  <si>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</si>
  <si>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Виконано (тис.грн.)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</si>
  <si>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</si>
  <si>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</si>
  <si>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</si>
  <si>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</si>
  <si>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Додаткова дотація з державного бюджету місцевим бюджетам на вирівнювання фінансової забезпеченості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</si>
  <si>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</si>
  <si>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</si>
  <si>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</si>
  <si>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</si>
  <si>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</si>
  <si>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</si>
  <si>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</si>
  <si>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</si>
  <si>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</si>
  <si>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</si>
  <si>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</si>
  <si>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</si>
  <si>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</si>
  <si>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</si>
  <si>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</si>
  <si>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</si>
  <si>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</si>
  <si>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</si>
  <si>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</si>
  <si>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</si>
  <si>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</si>
  <si>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</si>
  <si>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</si>
  <si>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</si>
  <si>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</si>
  <si>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</si>
  <si>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</si>
  <si>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</si>
  <si>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</si>
  <si>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</si>
  <si>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</si>
  <si>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</si>
  <si>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</si>
  <si>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</si>
  <si>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</si>
  <si>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</si>
  <si>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</si>
  <si>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Дотації вирівнювання з державного бюджету місцевим бюджетам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</si>
  <si>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</si>
  <si>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</si>
  <si>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</si>
  <si>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</si>
  <si>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</si>
  <si>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</si>
  <si>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</si>
  <si>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</si>
  <si>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</si>
  <si>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</si>
  <si>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</si>
  <si>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</si>
  <si>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 xml:space="preserve">         основний рахунок обласного бюджету</t>
  </si>
  <si>
    <t xml:space="preserve">         позичка з ЄКР</t>
  </si>
  <si>
    <t xml:space="preserve">         на оплату працівників відповідно до тарифної сітки                                                                                              </t>
  </si>
  <si>
    <t xml:space="preserve">         на поліпшення умов оплати праці медичних працівників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</si>
  <si>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</si>
  <si>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</si>
  <si>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</si>
  <si>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</si>
  <si>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</si>
  <si>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</si>
  <si>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</si>
  <si>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</si>
  <si>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</si>
  <si>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</si>
  <si>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на реалізацію пріоритетів розвитку регіонів</t>
  </si>
  <si>
    <t xml:space="preserve">         заблоковані в банку "Україна"</t>
  </si>
  <si>
    <t xml:space="preserve">         бюджет розвитку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</si>
  <si>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</si>
  <si>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</si>
  <si>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на утилізацію пестицидів</t>
  </si>
  <si>
    <t xml:space="preserve">         на будівництво, ремонт та реконструкцію доріг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</si>
  <si>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</si>
  <si>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</si>
  <si>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 xml:space="preserve">         на фінансування НІКЗ "Гетьманська столиця" у м. Батурині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</si>
  <si>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</si>
  <si>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         на оплату праці працівникам бюджетних установ</t>
  </si>
  <si>
    <t>План на рік (тис.грн.)</t>
  </si>
  <si>
    <t>Виконання плану на рік (%)</t>
  </si>
  <si>
    <t>41034800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</si>
  <si>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</si>
  <si>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 xml:space="preserve">         на  часткове відшкодування вартості гіпертонічних лікарських засобів</t>
  </si>
  <si>
    <t xml:space="preserve">         на вирівнювання фінансової забезпеченості місцевих бюджетів</t>
  </si>
  <si>
    <t xml:space="preserve">         гастрольна діяльність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</si>
  <si>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</si>
  <si>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</si>
  <si>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будівництво, ремонт та реконструкцію доріг (субвенція)</t>
  </si>
  <si>
    <t>Інша субвенція</t>
  </si>
  <si>
    <t xml:space="preserve">Податок на доходи фізичних осіб  </t>
  </si>
  <si>
    <t xml:space="preserve"> Інші надходження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</si>
  <si>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</si>
  <si>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</si>
  <si>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</si>
  <si>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</si>
  <si>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</si>
  <si>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на проведення видатків місцевих бюджетів, що враховуються при визначенні обсягу міжбюджетних трансфертів </t>
  </si>
  <si>
    <t>Субвенція з державного бюджету місцевим бюджетам на проведення заходів з відзначення 200-річчя від дня народження Тараса Шевченка, 120-річчя від дня народження Олександра Довженка, заходів з вшанування пам'яті у зв'язку з 70-ми роковинами Корюківської трагедії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</si>
  <si>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</si>
  <si>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</si>
  <si>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</si>
  <si>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</si>
  <si>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</si>
  <si>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</si>
  <si>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          на фінансування обєктів спільного користування 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</si>
  <si>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</si>
  <si>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Разом доходів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</si>
  <si>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</si>
  <si>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</si>
  <si>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</si>
  <si>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</si>
  <si>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</si>
  <si>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</si>
  <si>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</si>
  <si>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</si>
  <si>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</si>
  <si>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 xml:space="preserve">         на центр соціальної реабілітації  дітей-інвалідів 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</si>
  <si>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</si>
  <si>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24060000</t>
  </si>
  <si>
    <t xml:space="preserve">        на проведення заходів з відзначення 200-річчя від дня народження Тараса Шевченка, 120-річчя від дня народження Олександра Довженка, заходів з вшанування пам'яті у зв'язку з 70-ми роковинами Корюківської трагедії</t>
  </si>
  <si>
    <t>Сiльське і лісове господарство, рибне господарство та мисливство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</si>
  <si>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</si>
  <si>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</t>
  </si>
  <si>
    <t>Додаткова дотація з державного бюджету місцевим бюджетам на виплату допомоги по догляду за інвалідом I чи II групи внаслідок психічного розладу</t>
  </si>
  <si>
    <t>Субвенція з державного бюджету місцевим бюджетам для сплати заборгованості за поставлене у 2012 році медичне обладнання вітчизняного виробництва</t>
  </si>
  <si>
    <t xml:space="preserve">         на  виплату допомоги по догляду за інвалідом I чи II групи внаслідок психічного розладу </t>
  </si>
  <si>
    <t>Виконання обласного бюджету за 2013 рік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</si>
</sst>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i/>
      <sz val="12"/>
      <color indexed="8"/>
      <name val="Times New Roman"/>
      <family val="1"/>
    </font>
    <font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82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/>
      <protection locked="0"/>
    </xf>
    <xf numFmtId="182" fontId="10" fillId="0" borderId="0" xfId="0" applyNumberFormat="1" applyFont="1" applyAlignment="1" applyProtection="1">
      <alignment/>
      <protection locked="0"/>
    </xf>
    <xf numFmtId="182" fontId="10" fillId="0" borderId="13" xfId="0" applyNumberFormat="1" applyFont="1" applyFill="1" applyBorder="1" applyAlignment="1" applyProtection="1">
      <alignment horizontal="right" wrapText="1"/>
      <protection/>
    </xf>
    <xf numFmtId="182" fontId="10" fillId="0" borderId="14" xfId="0" applyNumberFormat="1" applyFont="1" applyFill="1" applyBorder="1" applyAlignment="1" applyProtection="1">
      <alignment horizontal="right" wrapText="1"/>
      <protection/>
    </xf>
    <xf numFmtId="183" fontId="10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 vertical="top" wrapText="1"/>
      <protection locked="0"/>
    </xf>
    <xf numFmtId="182" fontId="10" fillId="0" borderId="14" xfId="0" applyNumberFormat="1" applyFont="1" applyFill="1" applyBorder="1" applyAlignment="1" applyProtection="1">
      <alignment horizontal="right"/>
      <protection hidden="1"/>
    </xf>
    <xf numFmtId="182" fontId="10" fillId="0" borderId="13" xfId="0" applyNumberFormat="1" applyFont="1" applyFill="1" applyBorder="1" applyAlignment="1" applyProtection="1">
      <alignment horizontal="right"/>
      <protection hidden="1"/>
    </xf>
    <xf numFmtId="182" fontId="13" fillId="0" borderId="15" xfId="0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hidden="1"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right" vertical="top" wrapText="1"/>
      <protection locked="0"/>
    </xf>
    <xf numFmtId="0" fontId="10" fillId="0" borderId="21" xfId="0" applyFont="1" applyFill="1" applyBorder="1" applyAlignment="1" applyProtection="1">
      <alignment horizontal="right" vertical="top" wrapText="1"/>
      <protection locked="0"/>
    </xf>
    <xf numFmtId="0" fontId="10" fillId="0" borderId="22" xfId="0" applyFont="1" applyBorder="1" applyAlignment="1" applyProtection="1">
      <alignment horizontal="right" vertical="top" wrapText="1"/>
      <protection locked="0"/>
    </xf>
    <xf numFmtId="0" fontId="10" fillId="0" borderId="23" xfId="0" applyFont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horizontal="right" vertical="top" wrapText="1"/>
      <protection locked="0"/>
    </xf>
    <xf numFmtId="0" fontId="10" fillId="0" borderId="24" xfId="0" applyFont="1" applyBorder="1" applyAlignment="1" applyProtection="1">
      <alignment horizontal="right" vertical="top" wrapText="1"/>
      <protection locked="0"/>
    </xf>
    <xf numFmtId="0" fontId="10" fillId="0" borderId="22" xfId="0" applyFont="1" applyFill="1" applyBorder="1" applyAlignment="1" applyProtection="1">
      <alignment horizontal="right" vertical="top" wrapText="1"/>
      <protection locked="0"/>
    </xf>
    <xf numFmtId="0" fontId="13" fillId="0" borderId="25" xfId="0" applyFont="1" applyBorder="1" applyAlignment="1" applyProtection="1">
      <alignment horizontal="right" vertical="top" wrapText="1"/>
      <protection locked="0"/>
    </xf>
    <xf numFmtId="0" fontId="7" fillId="33" borderId="12" xfId="0" applyFont="1" applyFill="1" applyBorder="1" applyAlignment="1" applyProtection="1">
      <alignment horizontal="right"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182" fontId="7" fillId="33" borderId="26" xfId="0" applyNumberFormat="1" applyFont="1" applyFill="1" applyBorder="1" applyAlignment="1" applyProtection="1">
      <alignment horizontal="right" wrapText="1"/>
      <protection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182" fontId="10" fillId="0" borderId="0" xfId="0" applyNumberFormat="1" applyFont="1" applyAlignment="1" applyProtection="1">
      <alignment vertical="center"/>
      <protection locked="0"/>
    </xf>
    <xf numFmtId="49" fontId="10" fillId="0" borderId="23" xfId="0" applyNumberFormat="1" applyFont="1" applyFill="1" applyBorder="1" applyAlignment="1" applyProtection="1">
      <alignment horizontal="right" vertical="top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49" fontId="10" fillId="0" borderId="22" xfId="0" applyNumberFormat="1" applyFont="1" applyFill="1" applyBorder="1" applyAlignment="1" applyProtection="1">
      <alignment horizontal="right" vertical="top"/>
      <protection/>
    </xf>
    <xf numFmtId="0" fontId="10" fillId="0" borderId="17" xfId="0" applyFont="1" applyFill="1" applyBorder="1" applyAlignment="1" applyProtection="1">
      <alignment horizontal="left" vertical="top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182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hidden="1" locked="0"/>
    </xf>
    <xf numFmtId="0" fontId="10" fillId="0" borderId="16" xfId="0" applyFont="1" applyFill="1" applyBorder="1" applyAlignment="1" applyProtection="1">
      <alignment horizontal="left" vertical="top" wrapText="1"/>
      <protection hidden="1" locked="0"/>
    </xf>
    <xf numFmtId="182" fontId="10" fillId="0" borderId="27" xfId="0" applyNumberFormat="1" applyFont="1" applyFill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 horizontal="right" vertical="top" wrapText="1"/>
      <protection locked="0"/>
    </xf>
    <xf numFmtId="0" fontId="10" fillId="0" borderId="29" xfId="0" applyFont="1" applyFill="1" applyBorder="1" applyAlignment="1" applyProtection="1">
      <alignment horizontal="left" vertical="top" wrapText="1"/>
      <protection hidden="1" locked="0"/>
    </xf>
    <xf numFmtId="182" fontId="10" fillId="0" borderId="30" xfId="0" applyNumberFormat="1" applyFont="1" applyFill="1" applyBorder="1" applyAlignment="1" applyProtection="1">
      <alignment horizontal="right"/>
      <protection hidden="1"/>
    </xf>
    <xf numFmtId="0" fontId="10" fillId="0" borderId="29" xfId="0" applyFont="1" applyFill="1" applyBorder="1" applyAlignment="1" applyProtection="1">
      <alignment horizontal="left" vertical="top"/>
      <protection hidden="1" locked="0"/>
    </xf>
    <xf numFmtId="181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11" xfId="0" applyFont="1" applyFill="1" applyBorder="1" applyAlignment="1" applyProtection="1">
      <alignment horizontal="left" vertical="center" wrapText="1"/>
      <protection hidden="1" locked="0"/>
    </xf>
    <xf numFmtId="182" fontId="7" fillId="33" borderId="26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>
      <alignment/>
    </xf>
    <xf numFmtId="181" fontId="16" fillId="0" borderId="31" xfId="0" applyNumberFormat="1" applyFont="1" applyFill="1" applyBorder="1" applyAlignment="1" applyProtection="1">
      <alignment vertical="center" wrapText="1"/>
      <protection hidden="1"/>
    </xf>
    <xf numFmtId="182" fontId="10" fillId="0" borderId="32" xfId="0" applyNumberFormat="1" applyFont="1" applyFill="1" applyBorder="1" applyAlignment="1" applyProtection="1">
      <alignment horizontal="right"/>
      <protection hidden="1"/>
    </xf>
    <xf numFmtId="182" fontId="17" fillId="0" borderId="0" xfId="0" applyNumberFormat="1" applyFont="1" applyAlignment="1">
      <alignment/>
    </xf>
    <xf numFmtId="182" fontId="10" fillId="0" borderId="0" xfId="0" applyNumberFormat="1" applyFont="1" applyFill="1" applyBorder="1" applyAlignment="1" applyProtection="1">
      <alignment horizontal="right"/>
      <protection hidden="1"/>
    </xf>
    <xf numFmtId="182" fontId="10" fillId="0" borderId="27" xfId="0" applyNumberFormat="1" applyFont="1" applyFill="1" applyBorder="1" applyAlignment="1" applyProtection="1">
      <alignment horizontal="right" wrapText="1"/>
      <protection hidden="1"/>
    </xf>
    <xf numFmtId="182" fontId="18" fillId="0" borderId="0" xfId="0" applyNumberFormat="1" applyFont="1" applyFill="1" applyBorder="1" applyAlignment="1" applyProtection="1">
      <alignment horizontal="right" wrapText="1"/>
      <protection hidden="1"/>
    </xf>
    <xf numFmtId="182" fontId="10" fillId="0" borderId="14" xfId="0" applyNumberFormat="1" applyFont="1" applyFill="1" applyBorder="1" applyAlignment="1" applyProtection="1">
      <alignment horizontal="right" wrapText="1"/>
      <protection hidden="1"/>
    </xf>
    <xf numFmtId="182" fontId="10" fillId="0" borderId="33" xfId="0" applyNumberFormat="1" applyFont="1" applyFill="1" applyBorder="1" applyAlignment="1" applyProtection="1">
      <alignment horizontal="right"/>
      <protection hidden="1"/>
    </xf>
    <xf numFmtId="182" fontId="10" fillId="0" borderId="34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Fill="1" applyBorder="1" applyAlignment="1" applyProtection="1">
      <alignment horizontal="right"/>
      <protection hidden="1"/>
    </xf>
    <xf numFmtId="182" fontId="10" fillId="0" borderId="13" xfId="0" applyNumberFormat="1" applyFont="1" applyFill="1" applyBorder="1" applyAlignment="1" applyProtection="1">
      <alignment horizontal="right" wrapText="1"/>
      <protection hidden="1"/>
    </xf>
    <xf numFmtId="182" fontId="10" fillId="0" borderId="32" xfId="0" applyNumberFormat="1" applyFont="1" applyFill="1" applyBorder="1" applyAlignment="1" applyProtection="1">
      <alignment horizontal="right" wrapText="1"/>
      <protection hidden="1"/>
    </xf>
    <xf numFmtId="0" fontId="10" fillId="0" borderId="17" xfId="0" applyFont="1" applyFill="1" applyBorder="1" applyAlignment="1">
      <alignment horizontal="left" vertical="top" wrapText="1"/>
    </xf>
    <xf numFmtId="182" fontId="10" fillId="0" borderId="33" xfId="0" applyNumberFormat="1" applyFont="1" applyFill="1" applyBorder="1" applyAlignment="1" applyProtection="1">
      <alignment horizontal="right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182" fontId="21" fillId="0" borderId="0" xfId="0" applyNumberFormat="1" applyFont="1" applyAlignment="1">
      <alignment/>
    </xf>
    <xf numFmtId="184" fontId="22" fillId="0" borderId="0" xfId="0" applyNumberFormat="1" applyFont="1" applyFill="1" applyAlignment="1">
      <alignment/>
    </xf>
    <xf numFmtId="18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180" fontId="22" fillId="0" borderId="0" xfId="0" applyNumberFormat="1" applyFont="1" applyFill="1" applyAlignment="1">
      <alignment/>
    </xf>
    <xf numFmtId="0" fontId="10" fillId="33" borderId="12" xfId="0" applyFont="1" applyFill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6" xfId="0" applyFont="1" applyFill="1" applyBorder="1" applyAlignment="1" applyProtection="1">
      <alignment horizontal="left" vertical="top" wrapText="1"/>
      <protection hidden="1"/>
    </xf>
    <xf numFmtId="0" fontId="16" fillId="0" borderId="36" xfId="0" applyFont="1" applyFill="1" applyBorder="1" applyAlignment="1" applyProtection="1">
      <alignment horizontal="left" vertical="top" wrapText="1"/>
      <protection hidden="1"/>
    </xf>
    <xf numFmtId="181" fontId="16" fillId="0" borderId="31" xfId="0" applyNumberFormat="1" applyFont="1" applyFill="1" applyBorder="1" applyAlignment="1" applyProtection="1">
      <alignment horizontal="right" vertical="top"/>
      <protection hidden="1"/>
    </xf>
    <xf numFmtId="181" fontId="16" fillId="0" borderId="37" xfId="0" applyNumberFormat="1" applyFont="1" applyFill="1" applyBorder="1" applyAlignment="1" applyProtection="1">
      <alignment horizontal="right" vertical="top"/>
      <protection hidden="1"/>
    </xf>
    <xf numFmtId="181" fontId="16" fillId="0" borderId="38" xfId="0" applyNumberFormat="1" applyFont="1" applyFill="1" applyBorder="1" applyAlignment="1" applyProtection="1">
      <alignment horizontal="right" vertical="top"/>
      <protection hidden="1"/>
    </xf>
    <xf numFmtId="181" fontId="16" fillId="0" borderId="38" xfId="0" applyNumberFormat="1" applyFont="1" applyFill="1" applyBorder="1" applyAlignment="1" applyProtection="1">
      <alignment horizontal="right" vertical="top" wrapText="1"/>
      <protection hidden="1"/>
    </xf>
    <xf numFmtId="181" fontId="16" fillId="0" borderId="39" xfId="0" applyNumberFormat="1" applyFont="1" applyFill="1" applyBorder="1" applyAlignment="1" applyProtection="1">
      <alignment horizontal="right" vertical="top"/>
      <protection hidden="1"/>
    </xf>
    <xf numFmtId="181" fontId="16" fillId="0" borderId="40" xfId="0" applyNumberFormat="1" applyFont="1" applyFill="1" applyBorder="1" applyAlignment="1" applyProtection="1">
      <alignment horizontal="right" vertical="top"/>
      <protection hidden="1"/>
    </xf>
    <xf numFmtId="181" fontId="16" fillId="0" borderId="40" xfId="0" applyNumberFormat="1" applyFont="1" applyFill="1" applyBorder="1" applyAlignment="1" applyProtection="1">
      <alignment horizontal="right" vertical="top" wrapText="1"/>
      <protection hidden="1"/>
    </xf>
    <xf numFmtId="181" fontId="16" fillId="0" borderId="41" xfId="0" applyNumberFormat="1" applyFont="1" applyFill="1" applyBorder="1" applyAlignment="1" applyProtection="1">
      <alignment horizontal="right" vertical="top"/>
      <protection hidden="1"/>
    </xf>
    <xf numFmtId="181" fontId="16" fillId="0" borderId="42" xfId="0" applyNumberFormat="1" applyFont="1" applyFill="1" applyBorder="1" applyAlignment="1" applyProtection="1">
      <alignment horizontal="right" vertical="top"/>
      <protection hidden="1"/>
    </xf>
    <xf numFmtId="181" fontId="16" fillId="0" borderId="39" xfId="0" applyNumberFormat="1" applyFont="1" applyFill="1" applyBorder="1" applyAlignment="1" applyProtection="1">
      <alignment horizontal="right" vertical="top" wrapText="1"/>
      <protection hidden="1"/>
    </xf>
    <xf numFmtId="181" fontId="16" fillId="0" borderId="31" xfId="0" applyNumberFormat="1" applyFont="1" applyFill="1" applyBorder="1" applyAlignment="1" applyProtection="1">
      <alignment horizontal="right" vertical="top" wrapText="1"/>
      <protection hidden="1"/>
    </xf>
    <xf numFmtId="0" fontId="16" fillId="0" borderId="43" xfId="0" applyFont="1" applyFill="1" applyBorder="1" applyAlignment="1" applyProtection="1">
      <alignment horizontal="left" vertical="top"/>
      <protection hidden="1"/>
    </xf>
    <xf numFmtId="0" fontId="16" fillId="0" borderId="29" xfId="0" applyFont="1" applyFill="1" applyBorder="1" applyAlignment="1" applyProtection="1">
      <alignment horizontal="left" vertical="top"/>
      <protection hidden="1"/>
    </xf>
    <xf numFmtId="0" fontId="16" fillId="0" borderId="29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10" fontId="16" fillId="0" borderId="18" xfId="0" applyNumberFormat="1" applyFont="1" applyFill="1" applyBorder="1" applyAlignment="1" applyProtection="1">
      <alignment horizontal="left" vertical="top" wrapText="1"/>
      <protection hidden="1"/>
    </xf>
    <xf numFmtId="0" fontId="16" fillId="0" borderId="20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/>
      <protection hidden="1"/>
    </xf>
    <xf numFmtId="10" fontId="16" fillId="0" borderId="43" xfId="0" applyNumberFormat="1" applyFont="1" applyFill="1" applyBorder="1" applyAlignment="1" applyProtection="1">
      <alignment horizontal="left" vertical="top" wrapText="1"/>
      <protection hidden="1"/>
    </xf>
    <xf numFmtId="10" fontId="16" fillId="0" borderId="17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81" fontId="12" fillId="33" borderId="10" xfId="0" applyNumberFormat="1" applyFont="1" applyFill="1" applyBorder="1" applyAlignment="1" applyProtection="1">
      <alignment horizontal="right" vertical="center" wrapText="1"/>
      <protection hidden="1"/>
    </xf>
    <xf numFmtId="49" fontId="12" fillId="33" borderId="11" xfId="0" applyNumberFormat="1" applyFont="1" applyFill="1" applyBorder="1" applyAlignment="1" applyProtection="1">
      <alignment horizontal="left" vertical="center" wrapText="1"/>
      <protection hidden="1"/>
    </xf>
    <xf numFmtId="182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81" fontId="7" fillId="33" borderId="10" xfId="0" applyNumberFormat="1" applyFont="1" applyFill="1" applyBorder="1" applyAlignment="1" applyProtection="1">
      <alignment horizontal="right" vertical="center"/>
      <protection hidden="1"/>
    </xf>
    <xf numFmtId="0" fontId="12" fillId="33" borderId="11" xfId="0" applyFont="1" applyFill="1" applyBorder="1" applyAlignment="1" applyProtection="1">
      <alignment horizontal="left" vertical="center" wrapText="1"/>
      <protection hidden="1"/>
    </xf>
    <xf numFmtId="182" fontId="17" fillId="0" borderId="0" xfId="0" applyNumberFormat="1" applyFont="1" applyFill="1" applyAlignment="1">
      <alignment vertical="center"/>
    </xf>
    <xf numFmtId="181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7" fillId="33" borderId="26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Fill="1" applyBorder="1" applyAlignment="1" applyProtection="1">
      <alignment horizontal="right" vertical="center"/>
      <protection hidden="1"/>
    </xf>
    <xf numFmtId="181" fontId="16" fillId="33" borderId="10" xfId="0" applyNumberFormat="1" applyFont="1" applyFill="1" applyBorder="1" applyAlignment="1" applyProtection="1">
      <alignment horizontal="right" vertical="center"/>
      <protection hidden="1"/>
    </xf>
    <xf numFmtId="0" fontId="7" fillId="33" borderId="11" xfId="0" applyFont="1" applyFill="1" applyBorder="1" applyAlignment="1" applyProtection="1">
      <alignment horizontal="left" vertical="center" wrapText="1"/>
      <protection hidden="1"/>
    </xf>
    <xf numFmtId="0" fontId="24" fillId="0" borderId="18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182" fontId="7" fillId="33" borderId="26" xfId="0" applyNumberFormat="1" applyFont="1" applyFill="1" applyBorder="1" applyAlignment="1" applyProtection="1">
      <alignment wrapText="1"/>
      <protection/>
    </xf>
    <xf numFmtId="182" fontId="7" fillId="33" borderId="26" xfId="0" applyNumberFormat="1" applyFont="1" applyFill="1" applyBorder="1" applyAlignment="1" applyProtection="1">
      <alignment vertical="center" wrapText="1"/>
      <protection/>
    </xf>
    <xf numFmtId="182" fontId="10" fillId="0" borderId="26" xfId="0" applyNumberFormat="1" applyFont="1" applyFill="1" applyBorder="1" applyAlignment="1" applyProtection="1">
      <alignment vertical="center" wrapText="1"/>
      <protection hidden="1"/>
    </xf>
    <xf numFmtId="181" fontId="12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44" xfId="0" applyNumberFormat="1" applyFont="1" applyFill="1" applyBorder="1" applyAlignment="1" applyProtection="1">
      <alignment horizontal="right" vertical="center" wrapText="1"/>
      <protection hidden="1"/>
    </xf>
    <xf numFmtId="181" fontId="16" fillId="0" borderId="41" xfId="0" applyNumberFormat="1" applyFont="1" applyFill="1" applyBorder="1" applyAlignment="1" applyProtection="1">
      <alignment horizontal="right" vertical="top" wrapText="1"/>
      <protection hidden="1"/>
    </xf>
    <xf numFmtId="181" fontId="20" fillId="0" borderId="40" xfId="0" applyNumberFormat="1" applyFont="1" applyFill="1" applyBorder="1" applyAlignment="1" applyProtection="1">
      <alignment horizontal="right" vertical="top"/>
      <protection hidden="1"/>
    </xf>
    <xf numFmtId="182" fontId="19" fillId="0" borderId="14" xfId="0" applyNumberFormat="1" applyFont="1" applyFill="1" applyBorder="1" applyAlignment="1" applyProtection="1">
      <alignment horizontal="right"/>
      <protection hidden="1"/>
    </xf>
    <xf numFmtId="18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49" fontId="19" fillId="0" borderId="23" xfId="0" applyNumberFormat="1" applyFont="1" applyFill="1" applyBorder="1" applyAlignment="1" applyProtection="1">
      <alignment horizontal="right" vertical="top"/>
      <protection/>
    </xf>
    <xf numFmtId="0" fontId="9" fillId="0" borderId="18" xfId="0" applyFont="1" applyFill="1" applyBorder="1" applyAlignment="1" applyProtection="1">
      <alignment horizontal="left" vertical="top" wrapText="1"/>
      <protection/>
    </xf>
    <xf numFmtId="0" fontId="10" fillId="0" borderId="29" xfId="0" applyFont="1" applyFill="1" applyBorder="1" applyAlignment="1" applyProtection="1">
      <alignment horizontal="left" vertical="top" wrapText="1"/>
      <protection/>
    </xf>
    <xf numFmtId="0" fontId="10" fillId="0" borderId="16" xfId="0" applyFont="1" applyFill="1" applyBorder="1" applyAlignment="1" applyProtection="1">
      <alignment horizontal="left" vertical="top" wrapText="1"/>
      <protection/>
    </xf>
    <xf numFmtId="49" fontId="10" fillId="0" borderId="21" xfId="0" applyNumberFormat="1" applyFont="1" applyFill="1" applyBorder="1" applyAlignment="1" applyProtection="1">
      <alignment horizontal="right" vertical="top"/>
      <protection/>
    </xf>
    <xf numFmtId="49" fontId="10" fillId="0" borderId="28" xfId="0" applyNumberFormat="1" applyFont="1" applyFill="1" applyBorder="1" applyAlignment="1" applyProtection="1">
      <alignment horizontal="right" vertical="top"/>
      <protection/>
    </xf>
    <xf numFmtId="0" fontId="10" fillId="0" borderId="18" xfId="0" applyFont="1" applyBorder="1" applyAlignment="1">
      <alignment horizontal="left" vertical="top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top" wrapText="1"/>
      <protection locked="0"/>
    </xf>
    <xf numFmtId="182" fontId="10" fillId="0" borderId="13" xfId="0" applyNumberFormat="1" applyFont="1" applyFill="1" applyBorder="1" applyAlignment="1" applyProtection="1">
      <alignment wrapText="1"/>
      <protection/>
    </xf>
    <xf numFmtId="182" fontId="10" fillId="0" borderId="14" xfId="0" applyNumberFormat="1" applyFont="1" applyFill="1" applyBorder="1" applyAlignment="1">
      <alignment horizontal="right" wrapText="1" shrinkToFit="1"/>
    </xf>
    <xf numFmtId="182" fontId="10" fillId="0" borderId="27" xfId="0" applyNumberFormat="1" applyFont="1" applyFill="1" applyBorder="1" applyAlignment="1" applyProtection="1">
      <alignment wrapText="1"/>
      <protection/>
    </xf>
    <xf numFmtId="182" fontId="10" fillId="0" borderId="27" xfId="0" applyNumberFormat="1" applyFont="1" applyFill="1" applyBorder="1" applyAlignment="1">
      <alignment horizontal="right" wrapText="1" shrinkToFit="1"/>
    </xf>
    <xf numFmtId="182" fontId="7" fillId="0" borderId="26" xfId="0" applyNumberFormat="1" applyFont="1" applyBorder="1" applyAlignment="1" applyProtection="1">
      <alignment wrapText="1"/>
      <protection/>
    </xf>
    <xf numFmtId="182" fontId="13" fillId="0" borderId="26" xfId="0" applyNumberFormat="1" applyFont="1" applyFill="1" applyBorder="1" applyAlignment="1" applyProtection="1">
      <alignment wrapText="1"/>
      <protection/>
    </xf>
    <xf numFmtId="182" fontId="10" fillId="0" borderId="33" xfId="0" applyNumberFormat="1" applyFont="1" applyFill="1" applyBorder="1" applyAlignment="1" applyProtection="1">
      <alignment wrapText="1"/>
      <protection/>
    </xf>
    <xf numFmtId="182" fontId="10" fillId="0" borderId="14" xfId="0" applyNumberFormat="1" applyFont="1" applyFill="1" applyBorder="1" applyAlignment="1" applyProtection="1">
      <alignment wrapText="1"/>
      <protection/>
    </xf>
    <xf numFmtId="182" fontId="16" fillId="0" borderId="32" xfId="0" applyNumberFormat="1" applyFont="1" applyFill="1" applyBorder="1" applyAlignment="1" applyProtection="1">
      <alignment vertical="center" wrapText="1"/>
      <protection hidden="1"/>
    </xf>
    <xf numFmtId="182" fontId="19" fillId="0" borderId="14" xfId="0" applyNumberFormat="1" applyFont="1" applyFill="1" applyBorder="1" applyAlignment="1" applyProtection="1">
      <alignment horizontal="right" wrapText="1"/>
      <protection hidden="1"/>
    </xf>
    <xf numFmtId="182" fontId="7" fillId="33" borderId="44" xfId="0" applyNumberFormat="1" applyFont="1" applyFill="1" applyBorder="1" applyAlignment="1" applyProtection="1">
      <alignment horizontal="right" vertical="center"/>
      <protection hidden="1"/>
    </xf>
    <xf numFmtId="182" fontId="10" fillId="0" borderId="13" xfId="0" applyNumberFormat="1" applyFont="1" applyFill="1" applyBorder="1" applyAlignment="1">
      <alignment horizontal="right" wrapText="1" shrinkToFit="1"/>
    </xf>
    <xf numFmtId="182" fontId="19" fillId="0" borderId="14" xfId="0" applyNumberFormat="1" applyFont="1" applyFill="1" applyBorder="1" applyAlignment="1">
      <alignment horizontal="right" wrapText="1" shrinkToFit="1"/>
    </xf>
    <xf numFmtId="182" fontId="10" fillId="0" borderId="30" xfId="0" applyNumberFormat="1" applyFont="1" applyFill="1" applyBorder="1" applyAlignment="1">
      <alignment horizontal="right" wrapText="1" shrinkToFit="1"/>
    </xf>
    <xf numFmtId="182" fontId="7" fillId="33" borderId="44" xfId="0" applyNumberFormat="1" applyFont="1" applyFill="1" applyBorder="1" applyAlignment="1" applyProtection="1">
      <alignment horizontal="right" vertical="center" wrapText="1"/>
      <protection hidden="1"/>
    </xf>
    <xf numFmtId="182" fontId="10" fillId="0" borderId="15" xfId="0" applyNumberFormat="1" applyFont="1" applyFill="1" applyBorder="1" applyAlignment="1" applyProtection="1">
      <alignment wrapText="1"/>
      <protection/>
    </xf>
    <xf numFmtId="182" fontId="7" fillId="33" borderId="11" xfId="0" applyNumberFormat="1" applyFont="1" applyFill="1" applyBorder="1" applyAlignment="1" applyProtection="1">
      <alignment wrapText="1"/>
      <protection/>
    </xf>
    <xf numFmtId="182" fontId="10" fillId="0" borderId="16" xfId="0" applyNumberFormat="1" applyFont="1" applyFill="1" applyBorder="1" applyAlignment="1" applyProtection="1">
      <alignment wrapText="1"/>
      <protection/>
    </xf>
    <xf numFmtId="182" fontId="10" fillId="0" borderId="18" xfId="0" applyNumberFormat="1" applyFont="1" applyFill="1" applyBorder="1" applyAlignment="1">
      <alignment horizontal="right" wrapText="1" shrinkToFit="1"/>
    </xf>
    <xf numFmtId="182" fontId="10" fillId="0" borderId="18" xfId="0" applyNumberFormat="1" applyFont="1" applyFill="1" applyBorder="1" applyAlignment="1">
      <alignment horizontal="right"/>
    </xf>
    <xf numFmtId="182" fontId="10" fillId="0" borderId="17" xfId="0" applyNumberFormat="1" applyFont="1" applyFill="1" applyBorder="1" applyAlignment="1" applyProtection="1">
      <alignment wrapText="1"/>
      <protection/>
    </xf>
    <xf numFmtId="182" fontId="10" fillId="0" borderId="17" xfId="0" applyNumberFormat="1" applyFont="1" applyFill="1" applyBorder="1" applyAlignment="1">
      <alignment horizontal="right" wrapText="1" shrinkToFit="1"/>
    </xf>
    <xf numFmtId="182" fontId="10" fillId="0" borderId="17" xfId="0" applyNumberFormat="1" applyFont="1" applyFill="1" applyBorder="1" applyAlignment="1">
      <alignment horizontal="right"/>
    </xf>
    <xf numFmtId="182" fontId="10" fillId="0" borderId="18" xfId="0" applyNumberFormat="1" applyFont="1" applyFill="1" applyBorder="1" applyAlignment="1" applyProtection="1">
      <alignment wrapText="1"/>
      <protection locked="0"/>
    </xf>
    <xf numFmtId="182" fontId="7" fillId="33" borderId="11" xfId="0" applyNumberFormat="1" applyFont="1" applyFill="1" applyBorder="1" applyAlignment="1" applyProtection="1">
      <alignment vertical="center" wrapText="1"/>
      <protection/>
    </xf>
    <xf numFmtId="182" fontId="7" fillId="0" borderId="11" xfId="0" applyNumberFormat="1" applyFont="1" applyBorder="1" applyAlignment="1" applyProtection="1">
      <alignment wrapText="1"/>
      <protection/>
    </xf>
    <xf numFmtId="182" fontId="13" fillId="0" borderId="11" xfId="0" applyNumberFormat="1" applyFont="1" applyFill="1" applyBorder="1" applyAlignment="1" applyProtection="1">
      <alignment wrapText="1"/>
      <protection/>
    </xf>
    <xf numFmtId="182" fontId="10" fillId="0" borderId="16" xfId="0" applyNumberFormat="1" applyFont="1" applyFill="1" applyBorder="1" applyAlignment="1" applyProtection="1">
      <alignment wrapText="1"/>
      <protection locked="0"/>
    </xf>
    <xf numFmtId="182" fontId="10" fillId="0" borderId="20" xfId="0" applyNumberFormat="1" applyFont="1" applyFill="1" applyBorder="1" applyAlignment="1" applyProtection="1">
      <alignment wrapText="1"/>
      <protection locked="0"/>
    </xf>
    <xf numFmtId="182" fontId="10" fillId="0" borderId="17" xfId="0" applyNumberFormat="1" applyFont="1" applyFill="1" applyBorder="1" applyAlignment="1" applyProtection="1">
      <alignment wrapText="1"/>
      <protection locked="0"/>
    </xf>
    <xf numFmtId="182" fontId="7" fillId="33" borderId="11" xfId="0" applyNumberFormat="1" applyFont="1" applyFill="1" applyBorder="1" applyAlignment="1" applyProtection="1">
      <alignment vertical="center" shrinkToFit="1"/>
      <protection/>
    </xf>
    <xf numFmtId="182" fontId="10" fillId="0" borderId="45" xfId="0" applyNumberFormat="1" applyFont="1" applyFill="1" applyBorder="1" applyAlignment="1" applyProtection="1">
      <alignment vertical="center" wrapText="1"/>
      <protection hidden="1"/>
    </xf>
    <xf numFmtId="182" fontId="11" fillId="0" borderId="43" xfId="0" applyNumberFormat="1" applyFont="1" applyFill="1" applyBorder="1" applyAlignment="1" applyProtection="1">
      <alignment vertical="center" wrapText="1"/>
      <protection hidden="1"/>
    </xf>
    <xf numFmtId="182" fontId="10" fillId="0" borderId="35" xfId="0" applyNumberFormat="1" applyFont="1" applyFill="1" applyBorder="1" applyAlignment="1" applyProtection="1">
      <alignment vertical="center" wrapText="1"/>
      <protection hidden="1"/>
    </xf>
    <xf numFmtId="182" fontId="10" fillId="0" borderId="11" xfId="0" applyNumberFormat="1" applyFont="1" applyFill="1" applyBorder="1" applyAlignment="1" applyProtection="1">
      <alignment vertical="center" wrapText="1"/>
      <protection hidden="1"/>
    </xf>
    <xf numFmtId="182" fontId="10" fillId="0" borderId="46" xfId="0" applyNumberFormat="1" applyFont="1" applyFill="1" applyBorder="1" applyAlignment="1" applyProtection="1">
      <alignment horizontal="right"/>
      <protection hidden="1"/>
    </xf>
    <xf numFmtId="182" fontId="10" fillId="0" borderId="20" xfId="0" applyNumberFormat="1" applyFont="1" applyFill="1" applyBorder="1" applyAlignment="1" applyProtection="1">
      <alignment horizontal="right"/>
      <protection hidden="1"/>
    </xf>
    <xf numFmtId="182" fontId="10" fillId="0" borderId="47" xfId="0" applyNumberFormat="1" applyFont="1" applyFill="1" applyBorder="1" applyAlignment="1" applyProtection="1">
      <alignment horizontal="right"/>
      <protection hidden="1"/>
    </xf>
    <xf numFmtId="182" fontId="10" fillId="0" borderId="36" xfId="0" applyNumberFormat="1" applyFont="1" applyFill="1" applyBorder="1" applyAlignment="1" applyProtection="1">
      <alignment horizontal="right"/>
      <protection hidden="1"/>
    </xf>
    <xf numFmtId="182" fontId="7" fillId="33" borderId="35" xfId="0" applyNumberFormat="1" applyFont="1" applyFill="1" applyBorder="1" applyAlignment="1" applyProtection="1">
      <alignment horizontal="right" vertical="center"/>
      <protection hidden="1"/>
    </xf>
    <xf numFmtId="182" fontId="7" fillId="33" borderId="11" xfId="0" applyNumberFormat="1" applyFont="1" applyFill="1" applyBorder="1" applyAlignment="1" applyProtection="1">
      <alignment horizontal="right" vertical="center"/>
      <protection hidden="1"/>
    </xf>
    <xf numFmtId="182" fontId="7" fillId="0" borderId="35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82" fontId="10" fillId="0" borderId="16" xfId="0" applyNumberFormat="1" applyFont="1" applyFill="1" applyBorder="1" applyAlignment="1">
      <alignment horizontal="right" wrapText="1" shrinkToFit="1"/>
    </xf>
    <xf numFmtId="182" fontId="10" fillId="0" borderId="16" xfId="0" applyNumberFormat="1" applyFont="1" applyFill="1" applyBorder="1" applyAlignment="1">
      <alignment horizontal="right"/>
    </xf>
    <xf numFmtId="182" fontId="19" fillId="0" borderId="18" xfId="0" applyNumberFormat="1" applyFont="1" applyFill="1" applyBorder="1" applyAlignment="1">
      <alignment horizontal="right" wrapText="1" shrinkToFit="1"/>
    </xf>
    <xf numFmtId="182" fontId="19" fillId="0" borderId="18" xfId="0" applyNumberFormat="1" applyFont="1" applyFill="1" applyBorder="1" applyAlignment="1">
      <alignment horizontal="right"/>
    </xf>
    <xf numFmtId="182" fontId="10" fillId="0" borderId="29" xfId="0" applyNumberFormat="1" applyFont="1" applyFill="1" applyBorder="1" applyAlignment="1">
      <alignment horizontal="right" wrapText="1" shrinkToFit="1"/>
    </xf>
    <xf numFmtId="182" fontId="7" fillId="33" borderId="35" xfId="0" applyNumberFormat="1" applyFont="1" applyFill="1" applyBorder="1" applyAlignment="1" applyProtection="1">
      <alignment horizontal="right" vertical="center" wrapText="1"/>
      <protection hidden="1"/>
    </xf>
    <xf numFmtId="182" fontId="10" fillId="0" borderId="16" xfId="0" applyNumberFormat="1" applyFont="1" applyFill="1" applyBorder="1" applyAlignment="1" applyProtection="1">
      <alignment horizontal="right"/>
      <protection hidden="1" locked="0"/>
    </xf>
    <xf numFmtId="182" fontId="10" fillId="0" borderId="17" xfId="0" applyNumberFormat="1" applyFont="1" applyFill="1" applyBorder="1" applyAlignment="1" applyProtection="1">
      <alignment horizontal="right"/>
      <protection hidden="1" locked="0"/>
    </xf>
    <xf numFmtId="182" fontId="10" fillId="0" borderId="29" xfId="0" applyNumberFormat="1" applyFont="1" applyFill="1" applyBorder="1" applyAlignment="1" applyProtection="1">
      <alignment horizontal="right"/>
      <protection hidden="1" locked="0"/>
    </xf>
    <xf numFmtId="182" fontId="10" fillId="0" borderId="18" xfId="0" applyNumberFormat="1" applyFont="1" applyFill="1" applyBorder="1" applyAlignment="1" applyProtection="1">
      <alignment horizontal="right"/>
      <protection hidden="1" locked="0"/>
    </xf>
    <xf numFmtId="182" fontId="13" fillId="0" borderId="19" xfId="0" applyNumberFormat="1" applyFont="1" applyFill="1" applyBorder="1" applyAlignment="1" applyProtection="1">
      <alignment wrapText="1"/>
      <protection/>
    </xf>
    <xf numFmtId="182" fontId="7" fillId="33" borderId="11" xfId="0" applyNumberFormat="1" applyFont="1" applyFill="1" applyBorder="1" applyAlignment="1" applyProtection="1">
      <alignment vertical="center"/>
      <protection hidden="1"/>
    </xf>
    <xf numFmtId="182" fontId="10" fillId="0" borderId="45" xfId="0" applyNumberFormat="1" applyFont="1" applyFill="1" applyBorder="1" applyAlignment="1" applyProtection="1">
      <alignment horizontal="right" wrapText="1"/>
      <protection hidden="1"/>
    </xf>
    <xf numFmtId="182" fontId="10" fillId="0" borderId="43" xfId="0" applyNumberFormat="1" applyFont="1" applyFill="1" applyBorder="1" applyAlignment="1" applyProtection="1">
      <alignment horizontal="right" wrapText="1"/>
      <protection hidden="1"/>
    </xf>
    <xf numFmtId="182" fontId="10" fillId="0" borderId="48" xfId="0" applyNumberFormat="1" applyFont="1" applyFill="1" applyBorder="1" applyAlignment="1" applyProtection="1">
      <alignment horizontal="right" wrapText="1"/>
      <protection hidden="1"/>
    </xf>
    <xf numFmtId="182" fontId="10" fillId="0" borderId="17" xfId="0" applyNumberFormat="1" applyFont="1" applyFill="1" applyBorder="1" applyAlignment="1" applyProtection="1">
      <alignment horizontal="right" wrapText="1"/>
      <protection hidden="1"/>
    </xf>
    <xf numFmtId="182" fontId="10" fillId="0" borderId="46" xfId="0" applyNumberFormat="1" applyFont="1" applyFill="1" applyBorder="1" applyAlignment="1" applyProtection="1">
      <alignment horizontal="right" wrapText="1"/>
      <protection hidden="1"/>
    </xf>
    <xf numFmtId="182" fontId="10" fillId="0" borderId="20" xfId="0" applyNumberFormat="1" applyFont="1" applyFill="1" applyBorder="1" applyAlignment="1" applyProtection="1">
      <alignment horizontal="right" wrapText="1"/>
      <protection hidden="1"/>
    </xf>
    <xf numFmtId="182" fontId="10" fillId="0" borderId="49" xfId="0" applyNumberFormat="1" applyFont="1" applyFill="1" applyBorder="1" applyAlignment="1" applyProtection="1">
      <alignment horizontal="right"/>
      <protection hidden="1"/>
    </xf>
    <xf numFmtId="182" fontId="10" fillId="0" borderId="18" xfId="0" applyNumberFormat="1" applyFont="1" applyFill="1" applyBorder="1" applyAlignment="1" applyProtection="1">
      <alignment horizontal="right"/>
      <protection hidden="1"/>
    </xf>
    <xf numFmtId="182" fontId="10" fillId="0" borderId="48" xfId="0" applyNumberFormat="1" applyFont="1" applyFill="1" applyBorder="1" applyAlignment="1" applyProtection="1">
      <alignment horizontal="right"/>
      <protection hidden="1"/>
    </xf>
    <xf numFmtId="182" fontId="10" fillId="0" borderId="17" xfId="0" applyNumberFormat="1" applyFont="1" applyFill="1" applyBorder="1" applyAlignment="1" applyProtection="1">
      <alignment horizontal="right"/>
      <protection hidden="1"/>
    </xf>
    <xf numFmtId="182" fontId="19" fillId="0" borderId="49" xfId="0" applyNumberFormat="1" applyFont="1" applyFill="1" applyBorder="1" applyAlignment="1" applyProtection="1">
      <alignment horizontal="right"/>
      <protection hidden="1"/>
    </xf>
    <xf numFmtId="182" fontId="19" fillId="0" borderId="18" xfId="0" applyNumberFormat="1" applyFont="1" applyFill="1" applyBorder="1" applyAlignment="1" applyProtection="1">
      <alignment horizontal="right"/>
      <protection hidden="1"/>
    </xf>
    <xf numFmtId="182" fontId="10" fillId="0" borderId="50" xfId="0" applyNumberFormat="1" applyFont="1" applyFill="1" applyBorder="1" applyAlignment="1" applyProtection="1">
      <alignment horizontal="right"/>
      <protection hidden="1"/>
    </xf>
    <xf numFmtId="182" fontId="10" fillId="0" borderId="29" xfId="0" applyNumberFormat="1" applyFont="1" applyFill="1" applyBorder="1" applyAlignment="1" applyProtection="1">
      <alignment horizontal="right"/>
      <protection hidden="1"/>
    </xf>
    <xf numFmtId="182" fontId="10" fillId="0" borderId="51" xfId="0" applyNumberFormat="1" applyFont="1" applyFill="1" applyBorder="1" applyAlignment="1" applyProtection="1">
      <alignment horizontal="right"/>
      <protection hidden="1"/>
    </xf>
    <xf numFmtId="182" fontId="10" fillId="0" borderId="51" xfId="0" applyNumberFormat="1" applyFont="1" applyFill="1" applyBorder="1" applyAlignment="1" applyProtection="1">
      <alignment horizontal="right" wrapText="1"/>
      <protection hidden="1"/>
    </xf>
    <xf numFmtId="182" fontId="10" fillId="0" borderId="16" xfId="0" applyNumberFormat="1" applyFont="1" applyFill="1" applyBorder="1" applyAlignment="1" applyProtection="1">
      <alignment horizontal="right" wrapText="1"/>
      <protection hidden="1"/>
    </xf>
    <xf numFmtId="182" fontId="10" fillId="0" borderId="16" xfId="0" applyNumberFormat="1" applyFont="1" applyFill="1" applyBorder="1" applyAlignment="1" applyProtection="1">
      <alignment horizontal="right"/>
      <protection hidden="1"/>
    </xf>
    <xf numFmtId="10" fontId="16" fillId="0" borderId="20" xfId="0" applyNumberFormat="1" applyFont="1" applyFill="1" applyBorder="1" applyAlignment="1" applyProtection="1">
      <alignment horizontal="left" vertical="top" wrapText="1"/>
      <protection hidden="1"/>
    </xf>
    <xf numFmtId="182" fontId="10" fillId="0" borderId="45" xfId="0" applyNumberFormat="1" applyFont="1" applyFill="1" applyBorder="1" applyAlignment="1" applyProtection="1">
      <alignment horizontal="right"/>
      <protection hidden="1"/>
    </xf>
    <xf numFmtId="182" fontId="10" fillId="0" borderId="43" xfId="0" applyNumberFormat="1" applyFont="1" applyFill="1" applyBorder="1" applyAlignment="1" applyProtection="1">
      <alignment horizontal="right"/>
      <protection hidden="1"/>
    </xf>
    <xf numFmtId="182" fontId="11" fillId="0" borderId="18" xfId="0" applyNumberFormat="1" applyFont="1" applyFill="1" applyBorder="1" applyAlignment="1" applyProtection="1">
      <alignment horizontal="right"/>
      <protection hidden="1"/>
    </xf>
    <xf numFmtId="182" fontId="10" fillId="0" borderId="49" xfId="0" applyNumberFormat="1" applyFont="1" applyFill="1" applyBorder="1" applyAlignment="1" applyProtection="1">
      <alignment horizontal="right" wrapText="1"/>
      <protection hidden="1"/>
    </xf>
    <xf numFmtId="182" fontId="10" fillId="0" borderId="18" xfId="0" applyNumberFormat="1" applyFont="1" applyFill="1" applyBorder="1" applyAlignment="1" applyProtection="1">
      <alignment horizontal="right" wrapText="1"/>
      <protection hidden="1"/>
    </xf>
    <xf numFmtId="182" fontId="19" fillId="0" borderId="49" xfId="0" applyNumberFormat="1" applyFont="1" applyFill="1" applyBorder="1" applyAlignment="1" applyProtection="1">
      <alignment horizontal="right" wrapText="1"/>
      <protection hidden="1"/>
    </xf>
    <xf numFmtId="182" fontId="19" fillId="0" borderId="18" xfId="0" applyNumberFormat="1" applyFont="1" applyFill="1" applyBorder="1" applyAlignment="1" applyProtection="1">
      <alignment horizontal="right" wrapText="1"/>
      <protection hidden="1"/>
    </xf>
    <xf numFmtId="182" fontId="7" fillId="33" borderId="35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showZeros="0" tabSelected="1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12.00390625" style="7" customWidth="1"/>
    <col min="2" max="2" width="88.00390625" style="7" customWidth="1"/>
    <col min="3" max="3" width="14.625" style="7" customWidth="1"/>
    <col min="4" max="4" width="14.625" style="8" customWidth="1"/>
    <col min="5" max="5" width="10.75390625" style="8" customWidth="1"/>
    <col min="6" max="6" width="12.75390625" style="7" customWidth="1"/>
    <col min="7" max="7" width="11.625" style="7" bestFit="1" customWidth="1"/>
    <col min="8" max="8" width="13.75390625" style="7" customWidth="1"/>
    <col min="9" max="16384" width="9.125" style="7" customWidth="1"/>
  </cols>
  <sheetData>
    <row r="1" spans="1:5" ht="27.75" customHeight="1">
      <c r="A1" s="237" t="s">
        <v>162</v>
      </c>
      <c r="B1" s="237"/>
      <c r="C1" s="237"/>
      <c r="D1" s="237"/>
      <c r="E1" s="237"/>
    </row>
    <row r="2" ht="15" customHeight="1" thickBot="1"/>
    <row r="3" spans="1:5" s="2" customFormat="1" ht="63.75" customHeight="1" thickBot="1">
      <c r="A3" s="5" t="s">
        <v>2</v>
      </c>
      <c r="B3" s="6" t="s">
        <v>3</v>
      </c>
      <c r="C3" s="23" t="s">
        <v>114</v>
      </c>
      <c r="D3" s="3" t="s">
        <v>32</v>
      </c>
      <c r="E3" s="153" t="s">
        <v>115</v>
      </c>
    </row>
    <row r="4" spans="1:8" ht="23.25" customHeight="1" thickBot="1">
      <c r="A4" s="10"/>
      <c r="B4" s="12" t="s">
        <v>33</v>
      </c>
      <c r="C4" s="11"/>
      <c r="D4" s="11"/>
      <c r="E4" s="154"/>
      <c r="H4" s="13"/>
    </row>
    <row r="5" spans="1:8" ht="22.5" customHeight="1" thickBot="1">
      <c r="A5" s="42">
        <v>10000000</v>
      </c>
      <c r="B5" s="43" t="s">
        <v>4</v>
      </c>
      <c r="C5" s="171">
        <f>+C6+C9</f>
        <v>329004.2</v>
      </c>
      <c r="D5" s="171">
        <f>+D6+D9</f>
        <v>318083.82862</v>
      </c>
      <c r="E5" s="135">
        <f aca="true" t="shared" si="0" ref="E5:E50">IF(C5=0,"",$D5/C5*100)</f>
        <v>96.680780555385</v>
      </c>
      <c r="G5" s="14"/>
      <c r="H5" s="13"/>
    </row>
    <row r="6" spans="1:8" ht="37.5">
      <c r="A6" s="35">
        <v>11000000</v>
      </c>
      <c r="B6" s="25" t="s">
        <v>5</v>
      </c>
      <c r="C6" s="172">
        <f>+C7+C8</f>
        <v>301404.7</v>
      </c>
      <c r="D6" s="172">
        <f>+D7+D8</f>
        <v>289850.54266</v>
      </c>
      <c r="E6" s="155">
        <f t="shared" si="0"/>
        <v>96.1665636468177</v>
      </c>
      <c r="H6" s="13"/>
    </row>
    <row r="7" spans="1:8" ht="18.75">
      <c r="A7" s="49">
        <v>11010000</v>
      </c>
      <c r="B7" s="50" t="s">
        <v>125</v>
      </c>
      <c r="C7" s="173">
        <v>297239.2</v>
      </c>
      <c r="D7" s="174">
        <v>288075.00356</v>
      </c>
      <c r="E7" s="156">
        <f t="shared" si="0"/>
        <v>96.91689506633041</v>
      </c>
      <c r="F7" s="14"/>
      <c r="H7" s="13"/>
    </row>
    <row r="8" spans="1:8" ht="18.75">
      <c r="A8" s="49">
        <v>11020000</v>
      </c>
      <c r="B8" s="50" t="s">
        <v>6</v>
      </c>
      <c r="C8" s="173">
        <v>4165.5</v>
      </c>
      <c r="D8" s="174">
        <v>1775.5391000000002</v>
      </c>
      <c r="E8" s="156">
        <f t="shared" si="0"/>
        <v>42.624873364542076</v>
      </c>
      <c r="F8" s="14"/>
      <c r="H8" s="13"/>
    </row>
    <row r="9" spans="1:8" ht="20.25" customHeight="1">
      <c r="A9" s="40">
        <v>13000000</v>
      </c>
      <c r="B9" s="27" t="s">
        <v>71</v>
      </c>
      <c r="C9" s="175">
        <f>SUM(C10:C13)</f>
        <v>27599.5</v>
      </c>
      <c r="D9" s="175">
        <f>SUM(D10:D13)</f>
        <v>28233.285960000005</v>
      </c>
      <c r="E9" s="157">
        <f t="shared" si="0"/>
        <v>102.2963675428903</v>
      </c>
      <c r="H9" s="13"/>
    </row>
    <row r="10" spans="1:8" ht="18.75">
      <c r="A10" s="49">
        <v>13010000</v>
      </c>
      <c r="B10" s="50" t="s">
        <v>38</v>
      </c>
      <c r="C10" s="173">
        <v>13720.5</v>
      </c>
      <c r="D10" s="174">
        <v>14161.274220000001</v>
      </c>
      <c r="E10" s="156">
        <f t="shared" si="0"/>
        <v>103.21252301300974</v>
      </c>
      <c r="H10" s="13"/>
    </row>
    <row r="11" spans="1:8" ht="18.75">
      <c r="A11" s="49">
        <v>13020000</v>
      </c>
      <c r="B11" s="50" t="s">
        <v>39</v>
      </c>
      <c r="C11" s="173">
        <v>9098.5</v>
      </c>
      <c r="D11" s="174">
        <v>9036.855019999999</v>
      </c>
      <c r="E11" s="156">
        <f t="shared" si="0"/>
        <v>99.3224709567511</v>
      </c>
      <c r="H11" s="13"/>
    </row>
    <row r="12" spans="1:8" ht="18.75">
      <c r="A12" s="49">
        <v>13030000</v>
      </c>
      <c r="B12" s="50" t="s">
        <v>40</v>
      </c>
      <c r="C12" s="173">
        <v>4777.5</v>
      </c>
      <c r="D12" s="174">
        <v>5028.66298</v>
      </c>
      <c r="E12" s="156">
        <f t="shared" si="0"/>
        <v>105.25720523286238</v>
      </c>
      <c r="H12" s="13"/>
    </row>
    <row r="13" spans="1:8" ht="19.5" thickBot="1">
      <c r="A13" s="49">
        <v>13070000</v>
      </c>
      <c r="B13" s="50" t="s">
        <v>41</v>
      </c>
      <c r="C13" s="173">
        <v>3</v>
      </c>
      <c r="D13" s="174">
        <v>6.49374</v>
      </c>
      <c r="E13" s="156">
        <f t="shared" si="0"/>
        <v>216.458</v>
      </c>
      <c r="H13" s="13"/>
    </row>
    <row r="14" spans="1:8" ht="24" customHeight="1" thickBot="1">
      <c r="A14" s="42">
        <v>20000000</v>
      </c>
      <c r="B14" s="43" t="s">
        <v>7</v>
      </c>
      <c r="C14" s="171">
        <f>+C15+C19+C23</f>
        <v>23197</v>
      </c>
      <c r="D14" s="171">
        <f>+D15+D19+D23</f>
        <v>17779.559330000004</v>
      </c>
      <c r="E14" s="44">
        <f t="shared" si="0"/>
        <v>76.64594270810883</v>
      </c>
      <c r="G14" s="14"/>
      <c r="H14" s="13"/>
    </row>
    <row r="15" spans="1:8" ht="18.75">
      <c r="A15" s="34">
        <v>21000000</v>
      </c>
      <c r="B15" s="24" t="s">
        <v>8</v>
      </c>
      <c r="C15" s="172">
        <f>SUM(C16:C18)</f>
        <v>4140</v>
      </c>
      <c r="D15" s="172">
        <f>D18+D16+D17</f>
        <v>576.2481</v>
      </c>
      <c r="E15" s="15">
        <f t="shared" si="0"/>
        <v>13.919036231884057</v>
      </c>
      <c r="H15" s="13"/>
    </row>
    <row r="16" spans="1:8" ht="78" customHeight="1">
      <c r="A16" s="49">
        <v>21010000</v>
      </c>
      <c r="B16" s="50" t="s">
        <v>137</v>
      </c>
      <c r="C16" s="173">
        <v>140</v>
      </c>
      <c r="D16" s="174">
        <v>154.4482</v>
      </c>
      <c r="E16" s="156">
        <f t="shared" si="0"/>
        <v>110.32014285714287</v>
      </c>
      <c r="H16" s="13"/>
    </row>
    <row r="17" spans="1:8" ht="21.75" customHeight="1">
      <c r="A17" s="49">
        <v>21050000</v>
      </c>
      <c r="B17" s="50" t="s">
        <v>72</v>
      </c>
      <c r="C17" s="173">
        <v>4000</v>
      </c>
      <c r="D17" s="174">
        <v>300.15616</v>
      </c>
      <c r="E17" s="156">
        <f t="shared" si="0"/>
        <v>7.503904</v>
      </c>
      <c r="H17" s="13"/>
    </row>
    <row r="18" spans="1:8" ht="18.75">
      <c r="A18" s="49">
        <v>21080000</v>
      </c>
      <c r="B18" s="50" t="s">
        <v>126</v>
      </c>
      <c r="C18" s="173">
        <v>0</v>
      </c>
      <c r="D18" s="174">
        <v>121.64374000000001</v>
      </c>
      <c r="E18" s="156">
        <f t="shared" si="0"/>
      </c>
      <c r="H18" s="13"/>
    </row>
    <row r="19" spans="1:8" ht="37.5">
      <c r="A19" s="51">
        <v>22000000</v>
      </c>
      <c r="B19" s="52" t="s">
        <v>69</v>
      </c>
      <c r="C19" s="176">
        <f>SUM(C20:C22)</f>
        <v>18557</v>
      </c>
      <c r="D19" s="177">
        <f>SUM(D20:D22)</f>
        <v>16869.2472</v>
      </c>
      <c r="E19" s="158">
        <f t="shared" si="0"/>
        <v>90.90503421889315</v>
      </c>
      <c r="H19" s="13"/>
    </row>
    <row r="20" spans="1:8" ht="18.75">
      <c r="A20" s="49">
        <v>22010000</v>
      </c>
      <c r="B20" s="50" t="s">
        <v>68</v>
      </c>
      <c r="C20" s="173">
        <v>15578.3</v>
      </c>
      <c r="D20" s="174">
        <v>14759.75875</v>
      </c>
      <c r="E20" s="156">
        <f t="shared" si="0"/>
        <v>94.74563174415694</v>
      </c>
      <c r="H20" s="13"/>
    </row>
    <row r="21" spans="1:5" ht="37.5">
      <c r="A21" s="49">
        <v>22080000</v>
      </c>
      <c r="B21" s="50" t="s">
        <v>73</v>
      </c>
      <c r="C21" s="173">
        <v>2932</v>
      </c>
      <c r="D21" s="174">
        <v>2054.23907</v>
      </c>
      <c r="E21" s="156">
        <f t="shared" si="0"/>
        <v>70.06272407912688</v>
      </c>
    </row>
    <row r="22" spans="1:5" ht="37.5">
      <c r="A22" s="49">
        <v>22120000</v>
      </c>
      <c r="B22" s="50" t="s">
        <v>127</v>
      </c>
      <c r="C22" s="173">
        <v>46.7</v>
      </c>
      <c r="D22" s="174">
        <v>55.249379999999995</v>
      </c>
      <c r="E22" s="156">
        <f t="shared" si="0"/>
        <v>118.30702355460383</v>
      </c>
    </row>
    <row r="23" spans="1:5" ht="18.75">
      <c r="A23" s="51">
        <v>24000000</v>
      </c>
      <c r="B23" s="52" t="s">
        <v>9</v>
      </c>
      <c r="C23" s="176">
        <f>+C24</f>
        <v>500</v>
      </c>
      <c r="D23" s="176">
        <f>+D24</f>
        <v>334.06403</v>
      </c>
      <c r="E23" s="158">
        <f t="shared" si="0"/>
        <v>66.81280600000001</v>
      </c>
    </row>
    <row r="24" spans="1:5" ht="19.5" thickBot="1">
      <c r="A24" s="49" t="s">
        <v>154</v>
      </c>
      <c r="B24" s="50" t="s">
        <v>10</v>
      </c>
      <c r="C24" s="173">
        <v>500</v>
      </c>
      <c r="D24" s="174">
        <v>334.06403</v>
      </c>
      <c r="E24" s="156">
        <f t="shared" si="0"/>
        <v>66.81280600000001</v>
      </c>
    </row>
    <row r="25" spans="1:5" ht="22.5" customHeight="1" thickBot="1">
      <c r="A25" s="42">
        <v>30000000</v>
      </c>
      <c r="B25" s="43" t="s">
        <v>74</v>
      </c>
      <c r="C25" s="171"/>
      <c r="D25" s="171">
        <f>+D26</f>
        <v>0.10422</v>
      </c>
      <c r="E25" s="44">
        <f t="shared" si="0"/>
      </c>
    </row>
    <row r="26" spans="1:5" ht="19.5" customHeight="1">
      <c r="A26" s="34">
        <v>31000000</v>
      </c>
      <c r="B26" s="24" t="s">
        <v>35</v>
      </c>
      <c r="C26" s="172">
        <f>C27</f>
        <v>0</v>
      </c>
      <c r="D26" s="172">
        <f>D27</f>
        <v>0.10422</v>
      </c>
      <c r="E26" s="155">
        <f t="shared" si="0"/>
      </c>
    </row>
    <row r="27" spans="1:5" ht="38.25" thickBot="1">
      <c r="A27" s="37">
        <v>31020000</v>
      </c>
      <c r="B27" s="28" t="s">
        <v>36</v>
      </c>
      <c r="C27" s="178">
        <v>0</v>
      </c>
      <c r="D27" s="178">
        <v>0.10422</v>
      </c>
      <c r="E27" s="16">
        <f t="shared" si="0"/>
      </c>
    </row>
    <row r="28" spans="1:7" s="47" customFormat="1" ht="26.25" customHeight="1" thickBot="1">
      <c r="A28" s="45"/>
      <c r="B28" s="46" t="s">
        <v>142</v>
      </c>
      <c r="C28" s="179">
        <f>C5+C14</f>
        <v>352201.2</v>
      </c>
      <c r="D28" s="179">
        <f>D5+D14+D25</f>
        <v>335863.49217</v>
      </c>
      <c r="E28" s="136">
        <f t="shared" si="0"/>
        <v>95.36125719333153</v>
      </c>
      <c r="G28" s="48"/>
    </row>
    <row r="29" spans="1:8" ht="26.25" customHeight="1" thickBot="1">
      <c r="A29" s="38">
        <v>40000000</v>
      </c>
      <c r="B29" s="29" t="s">
        <v>11</v>
      </c>
      <c r="C29" s="180">
        <f>C30+C34</f>
        <v>1907434.4</v>
      </c>
      <c r="D29" s="180">
        <f>D30+D34</f>
        <v>1873978.2282100003</v>
      </c>
      <c r="E29" s="159">
        <f t="shared" si="0"/>
        <v>98.24601193152438</v>
      </c>
      <c r="F29" s="14"/>
      <c r="G29" s="14"/>
      <c r="H29" s="14"/>
    </row>
    <row r="30" spans="1:5" ht="24" customHeight="1" thickBot="1">
      <c r="A30" s="38">
        <v>41020000</v>
      </c>
      <c r="B30" s="32" t="s">
        <v>12</v>
      </c>
      <c r="C30" s="181">
        <f>SUM(C31:C33)</f>
        <v>773019.4</v>
      </c>
      <c r="D30" s="181">
        <f>SUM(D31:D33)</f>
        <v>773019.4</v>
      </c>
      <c r="E30" s="160">
        <f t="shared" si="0"/>
        <v>100</v>
      </c>
    </row>
    <row r="31" spans="1:6" ht="19.5" customHeight="1">
      <c r="A31" s="34">
        <v>41020100</v>
      </c>
      <c r="B31" s="24" t="s">
        <v>75</v>
      </c>
      <c r="C31" s="182">
        <v>560306.6</v>
      </c>
      <c r="D31" s="182">
        <v>560306.6</v>
      </c>
      <c r="E31" s="155">
        <f t="shared" si="0"/>
        <v>100</v>
      </c>
      <c r="F31" s="17"/>
    </row>
    <row r="32" spans="1:5" ht="37.5">
      <c r="A32" s="36">
        <v>41020600</v>
      </c>
      <c r="B32" s="24" t="s">
        <v>37</v>
      </c>
      <c r="C32" s="182">
        <v>191074.2</v>
      </c>
      <c r="D32" s="182">
        <v>191074.2</v>
      </c>
      <c r="E32" s="155">
        <f t="shared" si="0"/>
        <v>100</v>
      </c>
    </row>
    <row r="33" spans="1:5" ht="38.25" customHeight="1" thickBot="1">
      <c r="A33" s="36">
        <v>41021300</v>
      </c>
      <c r="B33" s="152" t="s">
        <v>159</v>
      </c>
      <c r="C33" s="178">
        <v>21638.6</v>
      </c>
      <c r="D33" s="178">
        <v>21638.6</v>
      </c>
      <c r="E33" s="155">
        <f t="shared" si="0"/>
        <v>100</v>
      </c>
    </row>
    <row r="34" spans="1:6" ht="25.5" customHeight="1" thickBot="1">
      <c r="A34" s="38">
        <v>41030000</v>
      </c>
      <c r="B34" s="32" t="s">
        <v>13</v>
      </c>
      <c r="C34" s="181">
        <f>SUM(C35:C49)</f>
        <v>1134415</v>
      </c>
      <c r="D34" s="181">
        <f>SUM(D35:D49)</f>
        <v>1100958.8282100002</v>
      </c>
      <c r="E34" s="160">
        <f t="shared" si="0"/>
        <v>97.05079959362315</v>
      </c>
      <c r="F34" s="14"/>
    </row>
    <row r="35" spans="1:6" ht="39" customHeight="1">
      <c r="A35" s="39">
        <v>41030300</v>
      </c>
      <c r="B35" s="33" t="s">
        <v>129</v>
      </c>
      <c r="C35" s="183">
        <v>900</v>
      </c>
      <c r="D35" s="183">
        <v>900</v>
      </c>
      <c r="E35" s="161">
        <f t="shared" si="0"/>
        <v>100</v>
      </c>
      <c r="F35" s="18"/>
    </row>
    <row r="36" spans="1:6" ht="57" customHeight="1">
      <c r="A36" s="34">
        <v>41030600</v>
      </c>
      <c r="B36" s="24" t="s">
        <v>128</v>
      </c>
      <c r="C36" s="182">
        <v>837699.5</v>
      </c>
      <c r="D36" s="182">
        <v>837624.97075</v>
      </c>
      <c r="E36" s="155">
        <f t="shared" si="0"/>
        <v>99.99110310439482</v>
      </c>
      <c r="F36" s="14"/>
    </row>
    <row r="37" spans="1:5" ht="94.5" customHeight="1">
      <c r="A37" s="36">
        <v>41030800</v>
      </c>
      <c r="B37" s="26" t="s">
        <v>130</v>
      </c>
      <c r="C37" s="184">
        <v>156720.8</v>
      </c>
      <c r="D37" s="184">
        <v>155937.74886000002</v>
      </c>
      <c r="E37" s="157">
        <f t="shared" si="0"/>
        <v>99.50035276746931</v>
      </c>
    </row>
    <row r="38" spans="1:6" ht="201" customHeight="1">
      <c r="A38" s="34">
        <v>41030900</v>
      </c>
      <c r="B38" s="24" t="s">
        <v>76</v>
      </c>
      <c r="C38" s="182">
        <v>47836.2</v>
      </c>
      <c r="D38" s="182">
        <v>41037.889259999996</v>
      </c>
      <c r="E38" s="155">
        <f t="shared" si="0"/>
        <v>85.78835538776073</v>
      </c>
      <c r="F38" s="18"/>
    </row>
    <row r="39" spans="1:6" ht="57" customHeight="1">
      <c r="A39" s="36">
        <v>41031000</v>
      </c>
      <c r="B39" s="26" t="s">
        <v>131</v>
      </c>
      <c r="C39" s="184">
        <v>30953.2</v>
      </c>
      <c r="D39" s="184">
        <v>30584.203329999997</v>
      </c>
      <c r="E39" s="157">
        <f t="shared" si="0"/>
        <v>98.80788845741311</v>
      </c>
      <c r="F39" s="18"/>
    </row>
    <row r="40" spans="1:6" ht="57" customHeight="1">
      <c r="A40" s="36">
        <v>41032600</v>
      </c>
      <c r="B40" s="26" t="s">
        <v>112</v>
      </c>
      <c r="C40" s="184">
        <v>7707.3</v>
      </c>
      <c r="D40" s="184">
        <v>6741.2079</v>
      </c>
      <c r="E40" s="157">
        <f t="shared" si="0"/>
        <v>87.4652329609591</v>
      </c>
      <c r="F40" s="18"/>
    </row>
    <row r="41" spans="1:6" ht="57" customHeight="1">
      <c r="A41" s="36">
        <v>41033000</v>
      </c>
      <c r="B41" s="26" t="s">
        <v>160</v>
      </c>
      <c r="C41" s="184">
        <v>1688.2</v>
      </c>
      <c r="D41" s="184">
        <v>0</v>
      </c>
      <c r="E41" s="157">
        <f t="shared" si="0"/>
        <v>0</v>
      </c>
      <c r="F41" s="18"/>
    </row>
    <row r="42" spans="1:6" ht="55.5" customHeight="1">
      <c r="A42" s="36">
        <v>41033700</v>
      </c>
      <c r="B42" s="26" t="s">
        <v>141</v>
      </c>
      <c r="C42" s="184">
        <v>4770.7</v>
      </c>
      <c r="D42" s="184">
        <v>4743.8341</v>
      </c>
      <c r="E42" s="157">
        <f t="shared" si="0"/>
        <v>99.43685622654957</v>
      </c>
      <c r="F42" s="18"/>
    </row>
    <row r="43" spans="1:6" ht="39" customHeight="1">
      <c r="A43" s="36">
        <v>41034500</v>
      </c>
      <c r="B43" s="26" t="s">
        <v>0</v>
      </c>
      <c r="C43" s="184">
        <v>7250</v>
      </c>
      <c r="D43" s="184">
        <v>98.92458</v>
      </c>
      <c r="E43" s="157">
        <f t="shared" si="0"/>
        <v>1.3644769655172413</v>
      </c>
      <c r="F43" s="18"/>
    </row>
    <row r="44" spans="1:6" ht="54" customHeight="1">
      <c r="A44" s="36" t="s">
        <v>116</v>
      </c>
      <c r="B44" s="26" t="s">
        <v>117</v>
      </c>
      <c r="C44" s="184">
        <v>3886.3</v>
      </c>
      <c r="D44" s="184">
        <v>3861.9566</v>
      </c>
      <c r="E44" s="157">
        <f t="shared" si="0"/>
        <v>99.3736098602784</v>
      </c>
      <c r="F44" s="18"/>
    </row>
    <row r="45" spans="1:5" ht="38.25" customHeight="1">
      <c r="A45" s="40">
        <v>41035200</v>
      </c>
      <c r="B45" s="26" t="s">
        <v>132</v>
      </c>
      <c r="C45" s="184">
        <v>2507.2</v>
      </c>
      <c r="D45" s="184">
        <v>2507.2</v>
      </c>
      <c r="E45" s="157">
        <f t="shared" si="0"/>
        <v>100</v>
      </c>
    </row>
    <row r="46" spans="1:5" ht="73.5" customHeight="1">
      <c r="A46" s="40">
        <v>41035500</v>
      </c>
      <c r="B46" s="26" t="s">
        <v>133</v>
      </c>
      <c r="C46" s="184">
        <v>15000</v>
      </c>
      <c r="D46" s="184">
        <v>2463.3077599999997</v>
      </c>
      <c r="E46" s="157">
        <f t="shared" si="0"/>
        <v>16.422051733333333</v>
      </c>
    </row>
    <row r="47" spans="1:5" ht="94.5" customHeight="1">
      <c r="A47" s="40">
        <v>41035800</v>
      </c>
      <c r="B47" s="26" t="s">
        <v>134</v>
      </c>
      <c r="C47" s="184">
        <v>15690</v>
      </c>
      <c r="D47" s="184">
        <v>13949.4137</v>
      </c>
      <c r="E47" s="157">
        <f t="shared" si="0"/>
        <v>88.9063970681963</v>
      </c>
    </row>
    <row r="48" spans="1:5" ht="56.25" customHeight="1">
      <c r="A48" s="40">
        <v>41036300</v>
      </c>
      <c r="B48" s="26" t="s">
        <v>158</v>
      </c>
      <c r="C48" s="184">
        <v>1225.8</v>
      </c>
      <c r="D48" s="184">
        <v>0</v>
      </c>
      <c r="E48" s="157">
        <f t="shared" si="0"/>
        <v>0</v>
      </c>
    </row>
    <row r="49" spans="1:5" ht="57" customHeight="1" thickBot="1">
      <c r="A49" s="35">
        <v>41037000</v>
      </c>
      <c r="B49" s="28" t="s">
        <v>153</v>
      </c>
      <c r="C49" s="178">
        <v>579.8</v>
      </c>
      <c r="D49" s="178">
        <v>508.17136999999997</v>
      </c>
      <c r="E49" s="162">
        <f t="shared" si="0"/>
        <v>87.6459761986892</v>
      </c>
    </row>
    <row r="50" spans="1:7" s="47" customFormat="1" ht="29.25" customHeight="1" thickBot="1">
      <c r="A50" s="90"/>
      <c r="B50" s="46" t="s">
        <v>21</v>
      </c>
      <c r="C50" s="185">
        <f>C28+C29</f>
        <v>2259635.6</v>
      </c>
      <c r="D50" s="185">
        <f>D28+D29</f>
        <v>2209841.7203800003</v>
      </c>
      <c r="E50" s="136">
        <f t="shared" si="0"/>
        <v>97.79637568022031</v>
      </c>
      <c r="G50" s="48"/>
    </row>
    <row r="51" spans="1:5" s="117" customFormat="1" ht="27" customHeight="1" thickBot="1">
      <c r="A51" s="66"/>
      <c r="B51" s="9" t="s">
        <v>49</v>
      </c>
      <c r="C51" s="186"/>
      <c r="D51" s="187"/>
      <c r="E51" s="163"/>
    </row>
    <row r="52" spans="1:7" s="65" customFormat="1" ht="20.25" customHeight="1">
      <c r="A52" s="97">
        <v>10000</v>
      </c>
      <c r="B52" s="108" t="s">
        <v>53</v>
      </c>
      <c r="C52" s="229">
        <v>7670.7</v>
      </c>
      <c r="D52" s="230">
        <v>7104.61787</v>
      </c>
      <c r="E52" s="67">
        <f aca="true" t="shared" si="1" ref="E52:E68">IF(C52=0,"",IF(($D52/C52*100)&gt;=200,"В/100",$D52/C52*100))</f>
        <v>92.62020245870652</v>
      </c>
      <c r="G52" s="68"/>
    </row>
    <row r="53" spans="1:7" s="65" customFormat="1" ht="20.25" customHeight="1">
      <c r="A53" s="98">
        <v>70000</v>
      </c>
      <c r="B53" s="109" t="s">
        <v>54</v>
      </c>
      <c r="C53" s="222">
        <v>313439.458</v>
      </c>
      <c r="D53" s="223">
        <v>296543.56691000005</v>
      </c>
      <c r="E53" s="60">
        <f t="shared" si="1"/>
        <v>94.60952006559431</v>
      </c>
      <c r="G53" s="68"/>
    </row>
    <row r="54" spans="1:7" s="65" customFormat="1" ht="20.25" customHeight="1">
      <c r="A54" s="98">
        <v>80000</v>
      </c>
      <c r="B54" s="109" t="s">
        <v>55</v>
      </c>
      <c r="C54" s="222">
        <v>408905.524</v>
      </c>
      <c r="D54" s="223">
        <v>399622.32427</v>
      </c>
      <c r="E54" s="60">
        <f t="shared" si="1"/>
        <v>97.72974460232531</v>
      </c>
      <c r="G54" s="68"/>
    </row>
    <row r="55" spans="1:7" s="65" customFormat="1" ht="20.25" customHeight="1">
      <c r="A55" s="99">
        <v>90000</v>
      </c>
      <c r="B55" s="94" t="s">
        <v>56</v>
      </c>
      <c r="C55" s="218">
        <v>112712.709</v>
      </c>
      <c r="D55" s="219">
        <v>107766.04503000001</v>
      </c>
      <c r="E55" s="57">
        <f t="shared" si="1"/>
        <v>95.6112633491934</v>
      </c>
      <c r="F55" s="68"/>
      <c r="G55" s="68"/>
    </row>
    <row r="56" spans="1:7" s="65" customFormat="1" ht="20.25" customHeight="1">
      <c r="A56" s="98">
        <v>110000</v>
      </c>
      <c r="B56" s="110" t="s">
        <v>57</v>
      </c>
      <c r="C56" s="218">
        <v>71601.08237999999</v>
      </c>
      <c r="D56" s="219">
        <v>68115.72487</v>
      </c>
      <c r="E56" s="57">
        <f t="shared" si="1"/>
        <v>95.13225583448228</v>
      </c>
      <c r="F56" s="69"/>
      <c r="G56" s="68"/>
    </row>
    <row r="57" spans="1:7" s="65" customFormat="1" ht="20.25" customHeight="1">
      <c r="A57" s="98">
        <v>120000</v>
      </c>
      <c r="B57" s="110" t="s">
        <v>58</v>
      </c>
      <c r="C57" s="222">
        <v>1907.2</v>
      </c>
      <c r="D57" s="223">
        <v>1380.83452</v>
      </c>
      <c r="E57" s="60">
        <f t="shared" si="1"/>
        <v>72.40113884228188</v>
      </c>
      <c r="G57" s="68"/>
    </row>
    <row r="58" spans="1:7" s="65" customFormat="1" ht="20.25" customHeight="1">
      <c r="A58" s="99">
        <v>130000</v>
      </c>
      <c r="B58" s="94" t="s">
        <v>59</v>
      </c>
      <c r="C58" s="218">
        <v>17732.419</v>
      </c>
      <c r="D58" s="219">
        <v>15137.24408</v>
      </c>
      <c r="E58" s="57">
        <f t="shared" si="1"/>
        <v>85.36480036931226</v>
      </c>
      <c r="G58" s="68"/>
    </row>
    <row r="59" spans="1:7" s="65" customFormat="1" ht="20.25" customHeight="1">
      <c r="A59" s="99">
        <v>150000</v>
      </c>
      <c r="B59" s="94" t="s">
        <v>60</v>
      </c>
      <c r="C59" s="218">
        <v>138</v>
      </c>
      <c r="D59" s="219">
        <v>75.456</v>
      </c>
      <c r="E59" s="57">
        <f t="shared" si="1"/>
        <v>54.67826086956522</v>
      </c>
      <c r="G59" s="68"/>
    </row>
    <row r="60" spans="1:7" s="65" customFormat="1" ht="20.25" customHeight="1">
      <c r="A60" s="99">
        <v>160000</v>
      </c>
      <c r="B60" s="94" t="s">
        <v>156</v>
      </c>
      <c r="C60" s="212">
        <v>20.3</v>
      </c>
      <c r="D60" s="213">
        <v>19.72535</v>
      </c>
      <c r="E60" s="57">
        <f t="shared" si="1"/>
        <v>97.16921182266009</v>
      </c>
      <c r="G60" s="68"/>
    </row>
    <row r="61" spans="1:7" s="65" customFormat="1" ht="20.25" customHeight="1">
      <c r="A61" s="100">
        <v>180000</v>
      </c>
      <c r="B61" s="94" t="s">
        <v>61</v>
      </c>
      <c r="C61" s="212">
        <v>3483</v>
      </c>
      <c r="D61" s="213">
        <v>1136.0011499999998</v>
      </c>
      <c r="E61" s="57">
        <f t="shared" si="1"/>
        <v>32.615594315245474</v>
      </c>
      <c r="F61" s="71"/>
      <c r="G61" s="68"/>
    </row>
    <row r="62" spans="1:7" s="65" customFormat="1" ht="20.25" customHeight="1">
      <c r="A62" s="99">
        <v>210000</v>
      </c>
      <c r="B62" s="94" t="s">
        <v>87</v>
      </c>
      <c r="C62" s="218">
        <v>2057.3</v>
      </c>
      <c r="D62" s="219">
        <v>1898.88586</v>
      </c>
      <c r="E62" s="57">
        <f t="shared" si="1"/>
        <v>92.29990084090798</v>
      </c>
      <c r="G62" s="68"/>
    </row>
    <row r="63" spans="1:5" s="65" customFormat="1" ht="18.75" customHeight="1">
      <c r="A63" s="99">
        <v>250000</v>
      </c>
      <c r="B63" s="94" t="s">
        <v>62</v>
      </c>
      <c r="C63" s="219">
        <f>+C64+C65+C66</f>
        <v>2947.1877499999996</v>
      </c>
      <c r="D63" s="219">
        <f>+D64+D65+D66</f>
        <v>2176.6265499999995</v>
      </c>
      <c r="E63" s="57">
        <f t="shared" si="1"/>
        <v>73.85435658111703</v>
      </c>
    </row>
    <row r="64" spans="1:5" s="65" customFormat="1" ht="20.25" customHeight="1">
      <c r="A64" s="102">
        <v>250102</v>
      </c>
      <c r="B64" s="110" t="s">
        <v>16</v>
      </c>
      <c r="C64" s="222">
        <v>500</v>
      </c>
      <c r="D64" s="231">
        <v>0</v>
      </c>
      <c r="E64" s="19">
        <f t="shared" si="1"/>
        <v>0</v>
      </c>
    </row>
    <row r="65" spans="1:6" s="65" customFormat="1" ht="20.25" customHeight="1">
      <c r="A65" s="102">
        <v>250404</v>
      </c>
      <c r="B65" s="111" t="s">
        <v>28</v>
      </c>
      <c r="C65" s="216">
        <v>2418.98775</v>
      </c>
      <c r="D65" s="217">
        <v>2148.4265499999997</v>
      </c>
      <c r="E65" s="19">
        <f t="shared" si="1"/>
        <v>88.81510664946525</v>
      </c>
      <c r="F65" s="69"/>
    </row>
    <row r="66" spans="1:5" s="65" customFormat="1" ht="58.5" customHeight="1" thickBot="1">
      <c r="A66" s="102">
        <v>250913</v>
      </c>
      <c r="B66" s="111" t="s">
        <v>20</v>
      </c>
      <c r="C66" s="216">
        <v>28.2</v>
      </c>
      <c r="D66" s="217">
        <v>28.2</v>
      </c>
      <c r="E66" s="19">
        <f t="shared" si="1"/>
        <v>100</v>
      </c>
    </row>
    <row r="67" spans="1:7" s="122" customFormat="1" ht="27.75" customHeight="1" thickBot="1">
      <c r="A67" s="118"/>
      <c r="B67" s="119" t="s">
        <v>143</v>
      </c>
      <c r="C67" s="195">
        <f>SUM(C52:C63)</f>
        <v>942614.8801300002</v>
      </c>
      <c r="D67" s="195">
        <f>SUM(D52:D63)</f>
        <v>900977.0524600002</v>
      </c>
      <c r="E67" s="64">
        <f t="shared" si="1"/>
        <v>95.5827317658875</v>
      </c>
      <c r="F67" s="120"/>
      <c r="G67" s="121"/>
    </row>
    <row r="68" spans="1:5" s="65" customFormat="1" ht="21.75" customHeight="1">
      <c r="A68" s="103"/>
      <c r="B68" s="112" t="s">
        <v>29</v>
      </c>
      <c r="C68" s="232">
        <f>SUM(C70:C71)</f>
        <v>1265522.586</v>
      </c>
      <c r="D68" s="233">
        <f>SUM(D70:D71)</f>
        <v>1251878.89727</v>
      </c>
      <c r="E68" s="72">
        <f t="shared" si="1"/>
        <v>98.9218929096221</v>
      </c>
    </row>
    <row r="69" spans="1:5" s="65" customFormat="1" ht="18.75">
      <c r="A69" s="103"/>
      <c r="B69" s="112" t="s">
        <v>30</v>
      </c>
      <c r="C69" s="234"/>
      <c r="D69" s="235"/>
      <c r="E69" s="164"/>
    </row>
    <row r="70" spans="1:6" s="65" customFormat="1" ht="18.75">
      <c r="A70" s="103"/>
      <c r="B70" s="112" t="s">
        <v>66</v>
      </c>
      <c r="C70" s="232">
        <v>172206.5</v>
      </c>
      <c r="D70" s="233">
        <v>172206.5</v>
      </c>
      <c r="E70" s="72">
        <f>IF(C70=0,"",IF(($D70/C70*100)&gt;=200,"В/100",$D70/C70*100))</f>
        <v>100</v>
      </c>
      <c r="F70" s="68"/>
    </row>
    <row r="71" spans="1:7" s="65" customFormat="1" ht="18.75">
      <c r="A71" s="103"/>
      <c r="B71" s="112" t="s">
        <v>31</v>
      </c>
      <c r="C71" s="232">
        <v>1093316.086</v>
      </c>
      <c r="D71" s="233">
        <v>1079672.39727</v>
      </c>
      <c r="E71" s="72">
        <f>IF(C71=0,"",IF(($D71/C71*100)&gt;=200,"В/100",$D71/C71*100))</f>
        <v>98.75208195464164</v>
      </c>
      <c r="F71" s="68"/>
      <c r="G71" s="68"/>
    </row>
    <row r="72" spans="1:7" s="65" customFormat="1" ht="39" customHeight="1">
      <c r="A72" s="103">
        <v>250323</v>
      </c>
      <c r="B72" s="112" t="s">
        <v>70</v>
      </c>
      <c r="C72" s="232">
        <v>274.2</v>
      </c>
      <c r="D72" s="233">
        <v>274.19414</v>
      </c>
      <c r="E72" s="72">
        <f>IF(C72=0,"",IF(($D72/C72*100)&gt;=200,"В/100",$D72/C72*100))</f>
        <v>99.99786287381474</v>
      </c>
      <c r="F72" s="68"/>
      <c r="G72" s="68"/>
    </row>
    <row r="73" spans="1:7" s="65" customFormat="1" ht="21.75" customHeight="1" thickBot="1">
      <c r="A73" s="103">
        <v>250380</v>
      </c>
      <c r="B73" s="112" t="s">
        <v>124</v>
      </c>
      <c r="C73" s="232">
        <v>33546.11</v>
      </c>
      <c r="D73" s="233">
        <v>29822.222579999998</v>
      </c>
      <c r="E73" s="72">
        <f>IF(C73=0,"",IF(($D73/C73*100)&gt;=200,"В/100",$D73/C73*100))</f>
        <v>88.89919749264519</v>
      </c>
      <c r="F73" s="68"/>
      <c r="G73" s="68"/>
    </row>
    <row r="74" spans="1:7" s="122" customFormat="1" ht="29.25" customHeight="1" thickBot="1">
      <c r="A74" s="123"/>
      <c r="B74" s="124" t="s">
        <v>144</v>
      </c>
      <c r="C74" s="236">
        <f>C67+C68+C72+C73</f>
        <v>2241957.77613</v>
      </c>
      <c r="D74" s="236">
        <f>D67+D68+D72+D73</f>
        <v>2182952.36645</v>
      </c>
      <c r="E74" s="165">
        <f>IF(C74=0,"",IF(($D74/C74*100)&gt;=200,"В/100",$D74/C74*100))</f>
        <v>97.36813019815862</v>
      </c>
      <c r="F74" s="125"/>
      <c r="G74" s="125"/>
    </row>
    <row r="75" spans="1:7" s="122" customFormat="1" ht="29.25" customHeight="1" thickBot="1">
      <c r="A75" s="126"/>
      <c r="B75" s="9" t="s">
        <v>51</v>
      </c>
      <c r="C75" s="188"/>
      <c r="D75" s="189"/>
      <c r="E75" s="137"/>
      <c r="F75" s="125"/>
      <c r="G75" s="125"/>
    </row>
    <row r="76" spans="1:5" s="65" customFormat="1" ht="37.5">
      <c r="A76" s="104" t="s">
        <v>18</v>
      </c>
      <c r="B76" s="113" t="s">
        <v>22</v>
      </c>
      <c r="C76" s="190">
        <v>471.8</v>
      </c>
      <c r="D76" s="191">
        <v>471.8</v>
      </c>
      <c r="E76" s="73">
        <f>IF(C76=0,"",IF(($D76/C76*100)&gt;=200,"В/100",$D76/C76*100))</f>
        <v>100</v>
      </c>
    </row>
    <row r="77" spans="1:6" s="65" customFormat="1" ht="38.25" thickBot="1">
      <c r="A77" s="105">
        <v>250911</v>
      </c>
      <c r="B77" s="96" t="s">
        <v>23</v>
      </c>
      <c r="C77" s="192">
        <v>1400</v>
      </c>
      <c r="D77" s="193">
        <v>1400</v>
      </c>
      <c r="E77" s="74">
        <f>IF(C77=0,"",IF(($D77/C77*100)&gt;=200,"В/100",$D77/C77*100))</f>
        <v>100</v>
      </c>
      <c r="F77" s="75"/>
    </row>
    <row r="78" spans="1:6" s="122" customFormat="1" ht="27.75" customHeight="1" thickBot="1">
      <c r="A78" s="118"/>
      <c r="B78" s="119" t="s">
        <v>52</v>
      </c>
      <c r="C78" s="194">
        <f>C76+C77</f>
        <v>1871.8</v>
      </c>
      <c r="D78" s="195">
        <f>D76+D77</f>
        <v>1871.8</v>
      </c>
      <c r="E78" s="127">
        <f>IF(C78=0,"",IF(($D78/C78*100)&gt;=200,"В/100",$D78/C78*100))</f>
        <v>100</v>
      </c>
      <c r="F78" s="128"/>
    </row>
    <row r="79" spans="1:5" s="122" customFormat="1" ht="27.75" customHeight="1" thickBot="1">
      <c r="A79" s="138"/>
      <c r="B79" s="132" t="s">
        <v>148</v>
      </c>
      <c r="C79" s="196"/>
      <c r="D79" s="197"/>
      <c r="E79" s="139"/>
    </row>
    <row r="80" spans="1:5" s="65" customFormat="1" ht="18.75">
      <c r="A80" s="150">
        <v>602000</v>
      </c>
      <c r="B80" s="149" t="s">
        <v>78</v>
      </c>
      <c r="C80" s="198">
        <f>C81-C82+C112+C113</f>
        <v>-15806.023869999999</v>
      </c>
      <c r="D80" s="199">
        <f>D81-D82+D112+D113</f>
        <v>-23311.609509999995</v>
      </c>
      <c r="E80" s="166"/>
    </row>
    <row r="81" spans="1:6" s="65" customFormat="1" ht="18.75">
      <c r="A81" s="49">
        <v>602100</v>
      </c>
      <c r="B81" s="50" t="s">
        <v>82</v>
      </c>
      <c r="C81" s="173">
        <v>14382.051529999999</v>
      </c>
      <c r="D81" s="174">
        <v>18872.90457</v>
      </c>
      <c r="E81" s="156"/>
      <c r="F81" s="80"/>
    </row>
    <row r="82" spans="1:7" s="65" customFormat="1" ht="18.75">
      <c r="A82" s="49">
        <v>602200</v>
      </c>
      <c r="B82" s="50" t="s">
        <v>83</v>
      </c>
      <c r="C82" s="173">
        <f>(C84+C85)</f>
        <v>0</v>
      </c>
      <c r="D82" s="173">
        <f>(D84+D85)</f>
        <v>31684.780789999997</v>
      </c>
      <c r="E82" s="156"/>
      <c r="G82" s="68">
        <v>0</v>
      </c>
    </row>
    <row r="83" spans="1:5" s="65" customFormat="1" ht="18.75" hidden="1">
      <c r="A83" s="49"/>
      <c r="B83" s="50" t="s">
        <v>26</v>
      </c>
      <c r="C83" s="173">
        <v>0</v>
      </c>
      <c r="D83" s="174"/>
      <c r="E83" s="156"/>
    </row>
    <row r="84" spans="1:6" s="65" customFormat="1" ht="18.75" hidden="1">
      <c r="A84" s="49"/>
      <c r="B84" s="50" t="s">
        <v>24</v>
      </c>
      <c r="C84" s="173">
        <v>0</v>
      </c>
      <c r="D84" s="174">
        <v>0</v>
      </c>
      <c r="E84" s="156"/>
      <c r="F84" s="68"/>
    </row>
    <row r="85" spans="1:5" s="65" customFormat="1" ht="18.75" hidden="1">
      <c r="A85" s="49"/>
      <c r="B85" s="50" t="s">
        <v>25</v>
      </c>
      <c r="C85" s="173">
        <f>SUM(C87:C111)</f>
        <v>0</v>
      </c>
      <c r="D85" s="173">
        <f>SUM(D87:D111)</f>
        <v>31684.780789999997</v>
      </c>
      <c r="E85" s="156"/>
    </row>
    <row r="86" spans="1:5" s="65" customFormat="1" ht="18.75" hidden="1">
      <c r="A86" s="49"/>
      <c r="B86" s="50" t="s">
        <v>27</v>
      </c>
      <c r="C86" s="173">
        <v>0</v>
      </c>
      <c r="D86" s="174"/>
      <c r="E86" s="156"/>
    </row>
    <row r="87" spans="1:6" s="144" customFormat="1" ht="18.75" hidden="1">
      <c r="A87" s="146"/>
      <c r="B87" s="147" t="s">
        <v>88</v>
      </c>
      <c r="C87" s="200">
        <v>0</v>
      </c>
      <c r="D87" s="201">
        <v>29827.15699</v>
      </c>
      <c r="E87" s="167"/>
      <c r="F87" s="143"/>
    </row>
    <row r="88" spans="1:6" s="144" customFormat="1" ht="18.75" hidden="1">
      <c r="A88" s="146"/>
      <c r="B88" s="147" t="s">
        <v>89</v>
      </c>
      <c r="C88" s="200">
        <v>0</v>
      </c>
      <c r="D88" s="201">
        <v>0</v>
      </c>
      <c r="E88" s="167"/>
      <c r="F88" s="143"/>
    </row>
    <row r="89" spans="1:6" s="144" customFormat="1" ht="18.75" hidden="1">
      <c r="A89" s="146"/>
      <c r="B89" s="147" t="s">
        <v>140</v>
      </c>
      <c r="C89" s="200">
        <v>0</v>
      </c>
      <c r="D89" s="201">
        <v>0</v>
      </c>
      <c r="E89" s="167"/>
      <c r="F89" s="143"/>
    </row>
    <row r="90" spans="1:6" s="144" customFormat="1" ht="18.75" hidden="1">
      <c r="A90" s="146"/>
      <c r="B90" s="147" t="s">
        <v>119</v>
      </c>
      <c r="C90" s="200">
        <v>0</v>
      </c>
      <c r="D90" s="201">
        <v>0</v>
      </c>
      <c r="E90" s="167"/>
      <c r="F90" s="143"/>
    </row>
    <row r="91" spans="1:6" s="144" customFormat="1" ht="31.5" hidden="1">
      <c r="A91" s="146"/>
      <c r="B91" s="147" t="s">
        <v>161</v>
      </c>
      <c r="C91" s="200">
        <v>0</v>
      </c>
      <c r="D91" s="201">
        <v>1854.83313</v>
      </c>
      <c r="E91" s="167"/>
      <c r="F91" s="143"/>
    </row>
    <row r="92" spans="1:6" s="144" customFormat="1" ht="18.75" hidden="1">
      <c r="A92" s="146"/>
      <c r="B92" s="147" t="s">
        <v>90</v>
      </c>
      <c r="C92" s="200">
        <v>0</v>
      </c>
      <c r="D92" s="201"/>
      <c r="E92" s="167"/>
      <c r="F92" s="143"/>
    </row>
    <row r="93" spans="1:6" s="144" customFormat="1" ht="18.75" hidden="1">
      <c r="A93" s="146"/>
      <c r="B93" s="147" t="s">
        <v>91</v>
      </c>
      <c r="C93" s="200">
        <v>0</v>
      </c>
      <c r="D93" s="201"/>
      <c r="E93" s="167"/>
      <c r="F93" s="143"/>
    </row>
    <row r="94" spans="1:6" s="144" customFormat="1" ht="18.75" hidden="1">
      <c r="A94" s="146"/>
      <c r="B94" s="147" t="s">
        <v>113</v>
      </c>
      <c r="C94" s="200">
        <v>0</v>
      </c>
      <c r="D94" s="201"/>
      <c r="E94" s="167"/>
      <c r="F94" s="143"/>
    </row>
    <row r="95" spans="1:6" s="144" customFormat="1" ht="18.75" hidden="1">
      <c r="A95" s="146"/>
      <c r="B95" s="147" t="s">
        <v>92</v>
      </c>
      <c r="C95" s="200">
        <v>0</v>
      </c>
      <c r="D95" s="201"/>
      <c r="E95" s="167"/>
      <c r="F95" s="143"/>
    </row>
    <row r="96" spans="1:6" s="144" customFormat="1" ht="18.75" hidden="1">
      <c r="A96" s="146"/>
      <c r="B96" s="147" t="s">
        <v>93</v>
      </c>
      <c r="C96" s="200">
        <v>0</v>
      </c>
      <c r="D96" s="201"/>
      <c r="E96" s="167"/>
      <c r="F96" s="143"/>
    </row>
    <row r="97" spans="1:6" s="144" customFormat="1" ht="18.75" hidden="1">
      <c r="A97" s="146"/>
      <c r="B97" s="147" t="s">
        <v>94</v>
      </c>
      <c r="C97" s="200">
        <v>0</v>
      </c>
      <c r="D97" s="201"/>
      <c r="E97" s="167"/>
      <c r="F97" s="143"/>
    </row>
    <row r="98" spans="1:6" s="144" customFormat="1" ht="18.75" hidden="1">
      <c r="A98" s="146"/>
      <c r="B98" s="147" t="s">
        <v>95</v>
      </c>
      <c r="C98" s="200">
        <v>0</v>
      </c>
      <c r="D98" s="201"/>
      <c r="E98" s="167"/>
      <c r="F98" s="143"/>
    </row>
    <row r="99" spans="1:6" s="144" customFormat="1" ht="18.75" hidden="1">
      <c r="A99" s="146"/>
      <c r="B99" s="147" t="s">
        <v>96</v>
      </c>
      <c r="C99" s="200">
        <v>0</v>
      </c>
      <c r="D99" s="201"/>
      <c r="E99" s="167"/>
      <c r="F99" s="143"/>
    </row>
    <row r="100" spans="1:6" s="144" customFormat="1" ht="17.25" customHeight="1" hidden="1">
      <c r="A100" s="146"/>
      <c r="B100" s="147" t="s">
        <v>97</v>
      </c>
      <c r="C100" s="200">
        <v>0</v>
      </c>
      <c r="D100" s="201"/>
      <c r="E100" s="167"/>
      <c r="F100" s="143"/>
    </row>
    <row r="101" spans="1:6" s="144" customFormat="1" ht="18.75" hidden="1">
      <c r="A101" s="146"/>
      <c r="B101" s="147" t="s">
        <v>98</v>
      </c>
      <c r="C101" s="200">
        <v>0</v>
      </c>
      <c r="D101" s="201"/>
      <c r="E101" s="167"/>
      <c r="F101" s="143"/>
    </row>
    <row r="102" spans="1:6" s="144" customFormat="1" ht="18.75" customHeight="1" hidden="1">
      <c r="A102" s="146"/>
      <c r="B102" s="147" t="s">
        <v>99</v>
      </c>
      <c r="C102" s="200">
        <v>0</v>
      </c>
      <c r="D102" s="201"/>
      <c r="E102" s="167"/>
      <c r="F102" s="143"/>
    </row>
    <row r="103" spans="1:6" s="144" customFormat="1" ht="50.25" customHeight="1" hidden="1">
      <c r="A103" s="146"/>
      <c r="B103" s="147" t="s">
        <v>155</v>
      </c>
      <c r="C103" s="200"/>
      <c r="D103" s="201"/>
      <c r="E103" s="167"/>
      <c r="F103" s="143"/>
    </row>
    <row r="104" spans="1:6" s="144" customFormat="1" ht="18.75" hidden="1">
      <c r="A104" s="146"/>
      <c r="B104" s="147" t="s">
        <v>100</v>
      </c>
      <c r="C104" s="200">
        <v>0</v>
      </c>
      <c r="D104" s="201"/>
      <c r="E104" s="167"/>
      <c r="F104" s="143"/>
    </row>
    <row r="105" spans="1:6" s="144" customFormat="1" ht="18.75" hidden="1">
      <c r="A105" s="146"/>
      <c r="B105" s="147" t="s">
        <v>1</v>
      </c>
      <c r="C105" s="200">
        <v>0</v>
      </c>
      <c r="D105" s="201"/>
      <c r="E105" s="167"/>
      <c r="F105" s="143"/>
    </row>
    <row r="106" spans="1:6" s="144" customFormat="1" ht="18.75" hidden="1">
      <c r="A106" s="146"/>
      <c r="B106" s="147" t="s">
        <v>118</v>
      </c>
      <c r="C106" s="200">
        <v>0</v>
      </c>
      <c r="D106" s="201"/>
      <c r="E106" s="167"/>
      <c r="F106" s="143"/>
    </row>
    <row r="107" spans="1:5" s="144" customFormat="1" ht="18.75" hidden="1">
      <c r="A107" s="146"/>
      <c r="B107" s="147" t="s">
        <v>152</v>
      </c>
      <c r="C107" s="200">
        <v>0</v>
      </c>
      <c r="D107" s="201"/>
      <c r="E107" s="167"/>
    </row>
    <row r="108" spans="1:5" s="144" customFormat="1" ht="18.75" hidden="1">
      <c r="A108" s="146"/>
      <c r="B108" s="147" t="s">
        <v>111</v>
      </c>
      <c r="C108" s="200">
        <v>0</v>
      </c>
      <c r="D108" s="201"/>
      <c r="E108" s="167"/>
    </row>
    <row r="109" spans="1:5" s="144" customFormat="1" ht="18.75" hidden="1">
      <c r="A109" s="146"/>
      <c r="B109" s="147" t="s">
        <v>101</v>
      </c>
      <c r="C109" s="200">
        <v>0</v>
      </c>
      <c r="D109" s="201"/>
      <c r="E109" s="167"/>
    </row>
    <row r="110" spans="1:5" s="144" customFormat="1" ht="18.75" hidden="1">
      <c r="A110" s="146"/>
      <c r="B110" s="147" t="s">
        <v>102</v>
      </c>
      <c r="C110" s="200">
        <v>0</v>
      </c>
      <c r="D110" s="201"/>
      <c r="E110" s="167"/>
    </row>
    <row r="111" spans="1:5" s="144" customFormat="1" ht="18.75" hidden="1">
      <c r="A111" s="146"/>
      <c r="B111" s="147" t="s">
        <v>103</v>
      </c>
      <c r="C111" s="200">
        <v>0</v>
      </c>
      <c r="D111" s="201">
        <v>2.79067</v>
      </c>
      <c r="E111" s="167"/>
    </row>
    <row r="112" spans="1:5" s="65" customFormat="1" ht="18.75">
      <c r="A112" s="49">
        <v>602300</v>
      </c>
      <c r="B112" s="50" t="s">
        <v>84</v>
      </c>
      <c r="C112" s="173">
        <v>-933.736</v>
      </c>
      <c r="D112" s="174">
        <v>0</v>
      </c>
      <c r="E112" s="156"/>
    </row>
    <row r="113" spans="1:5" s="65" customFormat="1" ht="37.5">
      <c r="A113" s="49">
        <v>602400</v>
      </c>
      <c r="B113" s="50" t="s">
        <v>47</v>
      </c>
      <c r="C113" s="173">
        <v>-29254.339399999997</v>
      </c>
      <c r="D113" s="199">
        <v>-10499.733289999998</v>
      </c>
      <c r="E113" s="156"/>
    </row>
    <row r="114" spans="1:5" s="65" customFormat="1" ht="21" customHeight="1" thickBot="1">
      <c r="A114" s="151">
        <v>603000</v>
      </c>
      <c r="B114" s="148" t="s">
        <v>67</v>
      </c>
      <c r="C114" s="202">
        <v>0</v>
      </c>
      <c r="D114" s="174">
        <v>-1705.94442</v>
      </c>
      <c r="E114" s="168"/>
    </row>
    <row r="115" spans="1:5" s="65" customFormat="1" ht="26.25" customHeight="1" thickBot="1">
      <c r="A115" s="118"/>
      <c r="B115" s="130" t="s">
        <v>149</v>
      </c>
      <c r="C115" s="203">
        <f>+C80+C114</f>
        <v>-15806.023869999999</v>
      </c>
      <c r="D115" s="203">
        <f>+D80+D114</f>
        <v>-25017.553929999995</v>
      </c>
      <c r="E115" s="169"/>
    </row>
    <row r="116" spans="3:11" s="65" customFormat="1" ht="18">
      <c r="C116" s="82"/>
      <c r="D116" s="83"/>
      <c r="E116" s="84"/>
      <c r="K116" s="81"/>
    </row>
    <row r="117" spans="3:11" s="65" customFormat="1" ht="18">
      <c r="C117" s="86"/>
      <c r="D117" s="88"/>
      <c r="E117" s="85"/>
      <c r="K117" s="81"/>
    </row>
    <row r="118" spans="3:11" s="65" customFormat="1" ht="18">
      <c r="C118" s="86"/>
      <c r="D118" s="89"/>
      <c r="E118" s="85"/>
      <c r="K118" s="81"/>
    </row>
    <row r="119" spans="3:11" s="65" customFormat="1" ht="18">
      <c r="C119" s="86"/>
      <c r="D119" s="88"/>
      <c r="E119" s="85"/>
      <c r="K119" s="81"/>
    </row>
    <row r="120" spans="3:5" s="65" customFormat="1" ht="18">
      <c r="C120" s="86"/>
      <c r="D120" s="88"/>
      <c r="E120" s="85"/>
    </row>
    <row r="121" spans="3:5" s="65" customFormat="1" ht="18">
      <c r="C121" s="86"/>
      <c r="D121" s="88"/>
      <c r="E121" s="85"/>
    </row>
    <row r="122" spans="3:5" s="65" customFormat="1" ht="18">
      <c r="C122" s="86"/>
      <c r="D122" s="88"/>
      <c r="E122" s="85"/>
    </row>
    <row r="123" spans="3:5" s="65" customFormat="1" ht="18">
      <c r="C123" s="86"/>
      <c r="D123" s="88"/>
      <c r="E123" s="85"/>
    </row>
    <row r="124" spans="3:5" s="65" customFormat="1" ht="18">
      <c r="C124" s="86"/>
      <c r="D124" s="88"/>
      <c r="E124" s="85"/>
    </row>
    <row r="125" spans="3:5" s="65" customFormat="1" ht="18">
      <c r="C125" s="86"/>
      <c r="D125" s="88"/>
      <c r="E125" s="86"/>
    </row>
    <row r="126" spans="3:5" s="65" customFormat="1" ht="18">
      <c r="C126" s="86"/>
      <c r="D126" s="88"/>
      <c r="E126" s="86"/>
    </row>
    <row r="127" spans="3:5" s="65" customFormat="1" ht="18">
      <c r="C127" s="86"/>
      <c r="D127" s="88"/>
      <c r="E127" s="86"/>
    </row>
    <row r="128" spans="3:5" s="65" customFormat="1" ht="18">
      <c r="C128" s="86"/>
      <c r="D128" s="88"/>
      <c r="E128" s="86"/>
    </row>
    <row r="129" spans="3:5" s="65" customFormat="1" ht="18">
      <c r="C129" s="86"/>
      <c r="D129" s="88"/>
      <c r="E129" s="86"/>
    </row>
    <row r="130" spans="3:5" s="65" customFormat="1" ht="18">
      <c r="C130" s="86"/>
      <c r="D130" s="88"/>
      <c r="E130" s="86"/>
    </row>
    <row r="131" spans="3:5" s="65" customFormat="1" ht="18">
      <c r="C131" s="86"/>
      <c r="D131" s="88"/>
      <c r="E131" s="86"/>
    </row>
    <row r="132" spans="3:5" s="65" customFormat="1" ht="18">
      <c r="C132" s="86"/>
      <c r="D132" s="88"/>
      <c r="E132" s="86"/>
    </row>
    <row r="133" spans="3:5" s="65" customFormat="1" ht="18">
      <c r="C133" s="86"/>
      <c r="D133" s="88"/>
      <c r="E133" s="86"/>
    </row>
    <row r="134" spans="3:5" s="65" customFormat="1" ht="18">
      <c r="C134" s="86"/>
      <c r="D134" s="88"/>
      <c r="E134" s="86"/>
    </row>
    <row r="135" spans="3:5" s="65" customFormat="1" ht="18">
      <c r="C135" s="86"/>
      <c r="D135" s="88"/>
      <c r="E135" s="86"/>
    </row>
    <row r="136" spans="3:5" s="65" customFormat="1" ht="18">
      <c r="C136" s="86"/>
      <c r="D136" s="88"/>
      <c r="E136" s="86"/>
    </row>
    <row r="137" spans="3:5" s="65" customFormat="1" ht="18">
      <c r="C137" s="86"/>
      <c r="D137" s="88"/>
      <c r="E137" s="86"/>
    </row>
    <row r="138" spans="3:5" s="65" customFormat="1" ht="18">
      <c r="C138" s="86"/>
      <c r="D138" s="88"/>
      <c r="E138" s="86"/>
    </row>
    <row r="139" spans="3:5" s="65" customFormat="1" ht="18">
      <c r="C139" s="86"/>
      <c r="D139" s="88"/>
      <c r="E139" s="86"/>
    </row>
    <row r="140" spans="3:5" s="65" customFormat="1" ht="18">
      <c r="C140" s="86"/>
      <c r="D140" s="88"/>
      <c r="E140" s="86"/>
    </row>
    <row r="141" spans="3:5" s="65" customFormat="1" ht="18">
      <c r="C141" s="86"/>
      <c r="D141" s="88"/>
      <c r="E141" s="86"/>
    </row>
    <row r="142" spans="3:5" s="65" customFormat="1" ht="18">
      <c r="C142" s="86"/>
      <c r="D142" s="88"/>
      <c r="E142" s="86"/>
    </row>
    <row r="143" spans="3:5" s="65" customFormat="1" ht="18">
      <c r="C143" s="86"/>
      <c r="D143" s="88"/>
      <c r="E143" s="86"/>
    </row>
    <row r="144" spans="3:5" s="65" customFormat="1" ht="18">
      <c r="C144" s="86"/>
      <c r="D144" s="88"/>
      <c r="E144" s="86"/>
    </row>
    <row r="145" spans="3:5" s="65" customFormat="1" ht="18">
      <c r="C145" s="86"/>
      <c r="D145" s="88"/>
      <c r="E145" s="86"/>
    </row>
    <row r="146" ht="18.75">
      <c r="C146" s="22"/>
    </row>
    <row r="147" ht="18.75">
      <c r="C147" s="22"/>
    </row>
    <row r="148" ht="18.75">
      <c r="C148" s="22"/>
    </row>
    <row r="149" ht="18.75">
      <c r="C149" s="22"/>
    </row>
    <row r="150" ht="18.75">
      <c r="C150" s="22"/>
    </row>
    <row r="151" ht="18.75">
      <c r="C151" s="22"/>
    </row>
    <row r="152" ht="18.75">
      <c r="C152" s="22"/>
    </row>
    <row r="153" ht="18.75">
      <c r="C153" s="22"/>
    </row>
    <row r="154" ht="18.75">
      <c r="C154" s="22"/>
    </row>
    <row r="155" ht="18.75">
      <c r="C155" s="22"/>
    </row>
    <row r="156" ht="18.75">
      <c r="C156" s="22"/>
    </row>
    <row r="157" ht="18.75">
      <c r="C157" s="22"/>
    </row>
    <row r="158" ht="18.75">
      <c r="C158" s="22"/>
    </row>
    <row r="159" ht="18.75">
      <c r="C159" s="22"/>
    </row>
    <row r="160" ht="18.75">
      <c r="C160" s="22"/>
    </row>
    <row r="161" ht="18.75">
      <c r="C161" s="22"/>
    </row>
    <row r="162" ht="18.75">
      <c r="C162" s="22"/>
    </row>
    <row r="163" ht="18.75">
      <c r="C163" s="22"/>
    </row>
    <row r="164" ht="18.75">
      <c r="C164" s="22"/>
    </row>
    <row r="165" ht="18.75">
      <c r="C165" s="22"/>
    </row>
    <row r="166" ht="18.75">
      <c r="C166" s="22"/>
    </row>
    <row r="167" ht="18.75">
      <c r="C167" s="22"/>
    </row>
    <row r="168" ht="18.75">
      <c r="C168" s="22"/>
    </row>
    <row r="169" ht="18.75">
      <c r="C169" s="22"/>
    </row>
    <row r="170" ht="18.75">
      <c r="C170" s="22"/>
    </row>
    <row r="171" ht="18.75">
      <c r="C171" s="22"/>
    </row>
    <row r="172" ht="18.75">
      <c r="C172" s="22"/>
    </row>
    <row r="173" ht="18.75">
      <c r="C173" s="22"/>
    </row>
    <row r="174" ht="18.75">
      <c r="C174" s="22"/>
    </row>
    <row r="175" ht="18.75">
      <c r="C175" s="22"/>
    </row>
    <row r="176" ht="18.75">
      <c r="C176" s="22"/>
    </row>
    <row r="177" ht="18.75">
      <c r="C177" s="22"/>
    </row>
    <row r="178" ht="18.75">
      <c r="C178" s="22"/>
    </row>
    <row r="179" ht="18.75">
      <c r="C179" s="22"/>
    </row>
    <row r="180" ht="18.75">
      <c r="C180" s="22"/>
    </row>
    <row r="181" ht="18.75">
      <c r="C181" s="22"/>
    </row>
    <row r="182" ht="18.75">
      <c r="C182" s="22"/>
    </row>
    <row r="183" ht="18.75">
      <c r="C183" s="22"/>
    </row>
    <row r="184" ht="18.75">
      <c r="C184" s="22"/>
    </row>
    <row r="185" ht="18.75">
      <c r="C185" s="22"/>
    </row>
    <row r="186" ht="18.75">
      <c r="C186" s="22"/>
    </row>
    <row r="187" ht="18.75">
      <c r="C187" s="22"/>
    </row>
    <row r="188" ht="18.75">
      <c r="C188" s="22"/>
    </row>
    <row r="189" ht="18.75">
      <c r="C189" s="22"/>
    </row>
    <row r="190" ht="18.75">
      <c r="C190" s="22"/>
    </row>
    <row r="191" ht="18.75">
      <c r="C191" s="22"/>
    </row>
    <row r="192" ht="18.75">
      <c r="C192" s="22"/>
    </row>
    <row r="193" ht="18.75">
      <c r="C193" s="22"/>
    </row>
    <row r="194" ht="18.75">
      <c r="C194" s="22"/>
    </row>
    <row r="195" ht="18.75">
      <c r="C195" s="22"/>
    </row>
    <row r="196" ht="18.75">
      <c r="C196" s="22"/>
    </row>
    <row r="197" ht="18.75">
      <c r="C197" s="22"/>
    </row>
    <row r="198" ht="18.75">
      <c r="C198" s="22"/>
    </row>
    <row r="199" ht="18.75">
      <c r="C199" s="22"/>
    </row>
    <row r="200" ht="18.75">
      <c r="C200" s="22"/>
    </row>
    <row r="201" ht="18.75">
      <c r="C201" s="22"/>
    </row>
    <row r="202" ht="18.75">
      <c r="C202" s="22"/>
    </row>
    <row r="203" ht="18.75">
      <c r="C203" s="22"/>
    </row>
    <row r="204" ht="18.75">
      <c r="C204" s="22"/>
    </row>
    <row r="205" ht="18.75">
      <c r="C205" s="22"/>
    </row>
    <row r="206" ht="18.75">
      <c r="C206" s="22"/>
    </row>
    <row r="207" ht="18.75">
      <c r="C207" s="22"/>
    </row>
    <row r="208" ht="18.75">
      <c r="C208" s="22"/>
    </row>
    <row r="209" ht="18.75">
      <c r="C209" s="22"/>
    </row>
    <row r="210" ht="18.75">
      <c r="C210" s="22"/>
    </row>
    <row r="211" ht="18.75">
      <c r="C211" s="22"/>
    </row>
    <row r="212" ht="18.75">
      <c r="C212" s="22"/>
    </row>
    <row r="213" ht="18.75">
      <c r="C213" s="22"/>
    </row>
    <row r="214" ht="18.75">
      <c r="C214" s="22"/>
    </row>
    <row r="215" ht="18.75">
      <c r="C215" s="22"/>
    </row>
    <row r="216" ht="18.75">
      <c r="C216" s="22"/>
    </row>
    <row r="217" ht="18.75">
      <c r="C217" s="22"/>
    </row>
    <row r="218" ht="18.75">
      <c r="C218" s="22"/>
    </row>
    <row r="219" ht="18.75">
      <c r="C219" s="22"/>
    </row>
    <row r="220" ht="18.75">
      <c r="C220" s="22"/>
    </row>
    <row r="221" ht="18.75">
      <c r="C221" s="22"/>
    </row>
    <row r="222" ht="18.75">
      <c r="C222" s="22"/>
    </row>
    <row r="223" ht="18.75">
      <c r="C223" s="22"/>
    </row>
    <row r="224" ht="18.75">
      <c r="C224" s="22"/>
    </row>
    <row r="225" ht="18.75">
      <c r="C225" s="22"/>
    </row>
    <row r="226" ht="18.75">
      <c r="C226" s="22"/>
    </row>
    <row r="227" ht="18.75">
      <c r="C227" s="22"/>
    </row>
    <row r="228" ht="18.75">
      <c r="C228" s="22"/>
    </row>
    <row r="229" ht="18.75">
      <c r="C229" s="22"/>
    </row>
    <row r="230" ht="18.75">
      <c r="C230" s="22"/>
    </row>
    <row r="231" ht="18.75">
      <c r="C231" s="22"/>
    </row>
    <row r="232" ht="18.75">
      <c r="C232" s="22"/>
    </row>
    <row r="233" ht="18.75">
      <c r="C233" s="22"/>
    </row>
    <row r="234" ht="18.75">
      <c r="C234" s="22"/>
    </row>
    <row r="235" ht="18.75">
      <c r="C235" s="22"/>
    </row>
    <row r="236" ht="18.75">
      <c r="C236" s="22"/>
    </row>
    <row r="237" ht="18.75">
      <c r="C237" s="22"/>
    </row>
    <row r="238" ht="18.75">
      <c r="C238" s="22"/>
    </row>
    <row r="239" ht="18.75">
      <c r="C239" s="22"/>
    </row>
    <row r="240" ht="18.75">
      <c r="C240" s="22"/>
    </row>
    <row r="241" ht="18.75">
      <c r="C241" s="22"/>
    </row>
    <row r="242" ht="18.75">
      <c r="C242" s="22"/>
    </row>
    <row r="243" ht="18.75">
      <c r="C243" s="22"/>
    </row>
    <row r="244" ht="18.75">
      <c r="C244" s="22"/>
    </row>
    <row r="245" ht="18.75">
      <c r="C245" s="22"/>
    </row>
    <row r="246" ht="18.75">
      <c r="C246" s="22"/>
    </row>
    <row r="247" ht="18.75">
      <c r="C247" s="22"/>
    </row>
    <row r="248" ht="18.75">
      <c r="C248" s="22"/>
    </row>
    <row r="249" ht="18.75">
      <c r="C249" s="22"/>
    </row>
    <row r="250" ht="18.75">
      <c r="C250" s="22"/>
    </row>
    <row r="251" ht="18.75">
      <c r="C251" s="22"/>
    </row>
    <row r="252" ht="18.75">
      <c r="C252" s="22"/>
    </row>
    <row r="253" ht="18.75">
      <c r="C253" s="22"/>
    </row>
    <row r="254" ht="18.75">
      <c r="C254" s="22"/>
    </row>
    <row r="255" ht="18.75">
      <c r="C255" s="22"/>
    </row>
    <row r="256" ht="18.75">
      <c r="C256" s="22"/>
    </row>
    <row r="257" ht="18.75">
      <c r="C257" s="22"/>
    </row>
    <row r="258" ht="18.75">
      <c r="C258" s="22"/>
    </row>
    <row r="259" ht="18.75">
      <c r="C259" s="22"/>
    </row>
    <row r="260" ht="18.75">
      <c r="C260" s="22"/>
    </row>
    <row r="261" ht="18.75">
      <c r="C261" s="22"/>
    </row>
    <row r="262" ht="18.75">
      <c r="C262" s="22"/>
    </row>
    <row r="263" ht="18.75">
      <c r="C263" s="22"/>
    </row>
    <row r="264" ht="18.75">
      <c r="C264" s="22"/>
    </row>
    <row r="265" ht="18.75">
      <c r="C265" s="22"/>
    </row>
    <row r="266" ht="18.75">
      <c r="C266" s="22"/>
    </row>
    <row r="267" ht="18.75">
      <c r="C267" s="22"/>
    </row>
    <row r="268" ht="18.75">
      <c r="C268" s="22"/>
    </row>
    <row r="269" ht="18.75">
      <c r="C269" s="22"/>
    </row>
    <row r="270" ht="18.75">
      <c r="C270" s="22"/>
    </row>
    <row r="271" ht="18.75">
      <c r="C271" s="22"/>
    </row>
    <row r="272" ht="18.75">
      <c r="C272" s="22"/>
    </row>
    <row r="273" ht="18.75">
      <c r="C273" s="22"/>
    </row>
    <row r="274" ht="18.75">
      <c r="C274" s="22"/>
    </row>
    <row r="275" ht="18.75">
      <c r="C275" s="22"/>
    </row>
    <row r="276" ht="18.75">
      <c r="C276" s="22"/>
    </row>
    <row r="277" ht="18.75">
      <c r="C277" s="22"/>
    </row>
    <row r="278" ht="18.75">
      <c r="C278" s="22"/>
    </row>
    <row r="279" ht="18.75">
      <c r="C279" s="22"/>
    </row>
    <row r="280" ht="18.75">
      <c r="C280" s="22"/>
    </row>
    <row r="281" ht="18.75">
      <c r="C281" s="22"/>
    </row>
    <row r="282" ht="18.75">
      <c r="C282" s="22"/>
    </row>
    <row r="283" ht="18.75">
      <c r="C283" s="22"/>
    </row>
    <row r="284" ht="18.75">
      <c r="C284" s="22"/>
    </row>
    <row r="285" ht="18.75">
      <c r="C285" s="22"/>
    </row>
    <row r="286" ht="18.75">
      <c r="C286" s="22"/>
    </row>
    <row r="287" ht="18.75">
      <c r="C287" s="22"/>
    </row>
    <row r="288" ht="18.75">
      <c r="C288" s="22"/>
    </row>
    <row r="289" ht="18.75">
      <c r="C289" s="22"/>
    </row>
    <row r="290" ht="18.75">
      <c r="C290" s="22"/>
    </row>
    <row r="291" ht="18.75">
      <c r="C291" s="22"/>
    </row>
    <row r="292" ht="18.75">
      <c r="C292" s="22"/>
    </row>
    <row r="293" ht="18.75">
      <c r="C293" s="22"/>
    </row>
    <row r="294" ht="18.75">
      <c r="C294" s="22"/>
    </row>
    <row r="295" ht="18.75">
      <c r="C295" s="22"/>
    </row>
    <row r="296" ht="18.75">
      <c r="C296" s="22"/>
    </row>
    <row r="297" ht="18.75">
      <c r="C297" s="22"/>
    </row>
    <row r="298" ht="18.75">
      <c r="C298" s="22"/>
    </row>
    <row r="299" ht="18.75">
      <c r="C299" s="22"/>
    </row>
    <row r="300" ht="18.75">
      <c r="C300" s="22"/>
    </row>
    <row r="301" ht="18.75">
      <c r="C301" s="22"/>
    </row>
    <row r="302" ht="18.75">
      <c r="C302" s="22"/>
    </row>
    <row r="303" ht="18.75">
      <c r="C303" s="22"/>
    </row>
    <row r="304" ht="18.75">
      <c r="C304" s="22"/>
    </row>
    <row r="305" ht="18.75">
      <c r="C305" s="22"/>
    </row>
    <row r="306" ht="18.75">
      <c r="C306" s="22"/>
    </row>
    <row r="307" ht="18.75">
      <c r="C307" s="22"/>
    </row>
    <row r="308" ht="18.75">
      <c r="C308" s="22"/>
    </row>
    <row r="309" ht="18.75">
      <c r="C309" s="22"/>
    </row>
    <row r="310" ht="18.75">
      <c r="C310" s="22"/>
    </row>
    <row r="311" ht="18.75">
      <c r="C311" s="22"/>
    </row>
    <row r="312" ht="18.75">
      <c r="C312" s="22"/>
    </row>
    <row r="313" ht="18.75">
      <c r="C313" s="22"/>
    </row>
    <row r="314" ht="18.75">
      <c r="C314" s="22"/>
    </row>
    <row r="315" ht="18.75">
      <c r="C315" s="22"/>
    </row>
    <row r="316" ht="18.75">
      <c r="C316" s="22"/>
    </row>
    <row r="317" ht="18.75">
      <c r="C317" s="22"/>
    </row>
    <row r="318" ht="18.75">
      <c r="C318" s="22"/>
    </row>
    <row r="319" ht="18.75">
      <c r="C319" s="22"/>
    </row>
    <row r="320" ht="18.75">
      <c r="C320" s="22"/>
    </row>
    <row r="321" ht="18.75">
      <c r="C321" s="22"/>
    </row>
    <row r="322" ht="18.75">
      <c r="C322" s="22"/>
    </row>
    <row r="323" ht="18.75">
      <c r="C323" s="22"/>
    </row>
    <row r="324" ht="18.75">
      <c r="C324" s="22"/>
    </row>
    <row r="325" ht="18.75">
      <c r="C325" s="22"/>
    </row>
    <row r="326" ht="18.75">
      <c r="C326" s="22"/>
    </row>
    <row r="327" ht="18.75">
      <c r="C327" s="22"/>
    </row>
    <row r="328" ht="18.75">
      <c r="C328" s="22"/>
    </row>
    <row r="329" ht="18.75">
      <c r="C329" s="22"/>
    </row>
    <row r="330" ht="18.75">
      <c r="C330" s="22"/>
    </row>
    <row r="331" ht="18.75">
      <c r="C331" s="22"/>
    </row>
    <row r="332" ht="18.75">
      <c r="C332" s="22"/>
    </row>
    <row r="333" ht="18.75">
      <c r="C333" s="22"/>
    </row>
    <row r="334" ht="18.75">
      <c r="C334" s="22"/>
    </row>
    <row r="335" ht="18.75">
      <c r="C335" s="22"/>
    </row>
    <row r="336" ht="18.75">
      <c r="C336" s="22"/>
    </row>
    <row r="337" ht="18.75">
      <c r="C337" s="22"/>
    </row>
    <row r="338" ht="18.75">
      <c r="C338" s="22"/>
    </row>
    <row r="339" ht="18.75">
      <c r="C339" s="22"/>
    </row>
    <row r="340" ht="18.75">
      <c r="C340" s="22"/>
    </row>
    <row r="341" ht="18.75">
      <c r="C341" s="22"/>
    </row>
    <row r="342" ht="18.75">
      <c r="C342" s="22"/>
    </row>
    <row r="343" ht="18.75">
      <c r="C343" s="22"/>
    </row>
    <row r="344" ht="18.75">
      <c r="C344" s="22"/>
    </row>
    <row r="345" ht="18.75">
      <c r="C345" s="22"/>
    </row>
    <row r="346" ht="18.75">
      <c r="C346" s="22"/>
    </row>
    <row r="347" ht="18.75">
      <c r="C347" s="22"/>
    </row>
    <row r="348" ht="18.75">
      <c r="C348" s="22"/>
    </row>
    <row r="349" ht="18.75">
      <c r="C349" s="22"/>
    </row>
    <row r="350" ht="18.75">
      <c r="C350" s="22"/>
    </row>
    <row r="351" ht="18.75">
      <c r="C351" s="22"/>
    </row>
    <row r="352" ht="18.75">
      <c r="C352" s="22"/>
    </row>
    <row r="353" ht="18.75">
      <c r="C353" s="22"/>
    </row>
    <row r="354" ht="18.75">
      <c r="C354" s="22"/>
    </row>
    <row r="355" ht="18.75">
      <c r="C355" s="22"/>
    </row>
    <row r="356" ht="18.75">
      <c r="C356" s="22"/>
    </row>
    <row r="357" ht="18.75">
      <c r="C357" s="22"/>
    </row>
    <row r="358" ht="18.75">
      <c r="C358" s="22"/>
    </row>
  </sheetData>
  <sheetProtection/>
  <mergeCells count="1">
    <mergeCell ref="A1:E1"/>
  </mergeCells>
  <printOptions horizontalCentered="1"/>
  <pageMargins left="0" right="0" top="0.3937007874015748" bottom="0" header="0" footer="0"/>
  <pageSetup fitToHeight="5" horizontalDpi="600" verticalDpi="600" orientation="portrait" paperSize="9" scale="70" r:id="rId1"/>
  <headerFooter alignWithMargins="0">
    <oddFooter>&amp;C&amp;P</oddFooter>
  </headerFooter>
  <rowBreaks count="2" manualBreakCount="2">
    <brk id="37" max="4" man="1"/>
    <brk id="6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6"/>
  <sheetViews>
    <sheetView showZeros="0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"/>
    </sheetView>
  </sheetViews>
  <sheetFormatPr defaultColWidth="9.00390625" defaultRowHeight="12.75"/>
  <cols>
    <col min="1" max="1" width="12.125" style="65" customWidth="1"/>
    <col min="2" max="2" width="86.375" style="65" customWidth="1"/>
    <col min="3" max="3" width="13.25390625" style="65" customWidth="1"/>
    <col min="4" max="4" width="13.25390625" style="87" customWidth="1"/>
    <col min="5" max="5" width="14.00390625" style="65" customWidth="1"/>
    <col min="6" max="16384" width="9.125" style="65" customWidth="1"/>
  </cols>
  <sheetData>
    <row r="1" spans="1:5" s="93" customFormat="1" ht="56.25" customHeight="1" thickBot="1">
      <c r="A1" s="1" t="s">
        <v>2</v>
      </c>
      <c r="B1" s="4" t="s">
        <v>3</v>
      </c>
      <c r="C1" s="91" t="s">
        <v>114</v>
      </c>
      <c r="D1" s="92" t="s">
        <v>32</v>
      </c>
      <c r="E1" s="133" t="s">
        <v>115</v>
      </c>
    </row>
    <row r="2" spans="1:5" s="47" customFormat="1" ht="26.25" customHeight="1" thickBot="1">
      <c r="A2" s="53"/>
      <c r="B2" s="9" t="s">
        <v>34</v>
      </c>
      <c r="C2" s="54"/>
      <c r="D2" s="54"/>
      <c r="E2" s="134">
        <f aca="true" t="shared" si="0" ref="E2:E20">IF(C2=0,"",$D2/C2*100)</f>
      </c>
    </row>
    <row r="3" spans="1:5" s="7" customFormat="1" ht="21" customHeight="1" thickBot="1">
      <c r="A3" s="42">
        <v>10000000</v>
      </c>
      <c r="B3" s="43" t="s">
        <v>4</v>
      </c>
      <c r="C3" s="171">
        <f>SUM(C4:C7)</f>
        <v>7672.1</v>
      </c>
      <c r="D3" s="171">
        <f>SUM(D4:D7)</f>
        <v>7709.28012</v>
      </c>
      <c r="E3" s="135">
        <f t="shared" si="0"/>
        <v>100.48461464266629</v>
      </c>
    </row>
    <row r="4" spans="1:5" s="7" customFormat="1" ht="38.25" customHeight="1">
      <c r="A4" s="34">
        <v>12020000</v>
      </c>
      <c r="B4" s="56" t="s">
        <v>136</v>
      </c>
      <c r="C4" s="204">
        <v>0</v>
      </c>
      <c r="D4" s="204">
        <v>21.996119999999998</v>
      </c>
      <c r="E4" s="20">
        <f t="shared" si="0"/>
      </c>
    </row>
    <row r="5" spans="1:5" s="7" customFormat="1" ht="18.75">
      <c r="A5" s="36">
        <v>12030000</v>
      </c>
      <c r="B5" s="55" t="s">
        <v>42</v>
      </c>
      <c r="C5" s="205">
        <v>4026.1</v>
      </c>
      <c r="D5" s="205">
        <v>3231.43446</v>
      </c>
      <c r="E5" s="57">
        <f t="shared" si="0"/>
        <v>80.26215096495368</v>
      </c>
    </row>
    <row r="6" spans="1:5" s="7" customFormat="1" ht="18.75">
      <c r="A6" s="36">
        <v>19010000</v>
      </c>
      <c r="B6" s="55" t="s">
        <v>43</v>
      </c>
      <c r="C6" s="205">
        <v>3646</v>
      </c>
      <c r="D6" s="205">
        <v>4450.45903</v>
      </c>
      <c r="E6" s="57">
        <f t="shared" si="0"/>
        <v>122.06415331870544</v>
      </c>
    </row>
    <row r="7" spans="1:5" s="7" customFormat="1" ht="19.5" thickBot="1">
      <c r="A7" s="58">
        <v>19050000</v>
      </c>
      <c r="B7" s="59" t="s">
        <v>15</v>
      </c>
      <c r="C7" s="206">
        <v>0</v>
      </c>
      <c r="D7" s="206">
        <v>5.39051</v>
      </c>
      <c r="E7" s="60">
        <f t="shared" si="0"/>
      </c>
    </row>
    <row r="8" spans="1:5" s="7" customFormat="1" ht="20.25" customHeight="1" thickBot="1">
      <c r="A8" s="42">
        <v>20000000</v>
      </c>
      <c r="B8" s="43" t="s">
        <v>7</v>
      </c>
      <c r="C8" s="171">
        <f>SUM(C9:C13)</f>
        <v>45438.123</v>
      </c>
      <c r="D8" s="171">
        <f>SUM(D9:D13)</f>
        <v>62117.9991</v>
      </c>
      <c r="E8" s="44">
        <f t="shared" si="0"/>
        <v>136.7089901578901</v>
      </c>
    </row>
    <row r="9" spans="1:5" s="7" customFormat="1" ht="73.5" customHeight="1">
      <c r="A9" s="34">
        <v>21010000</v>
      </c>
      <c r="B9" s="56" t="s">
        <v>137</v>
      </c>
      <c r="C9" s="204">
        <v>0</v>
      </c>
      <c r="D9" s="204">
        <v>156.06867000000003</v>
      </c>
      <c r="E9" s="20">
        <f t="shared" si="0"/>
      </c>
    </row>
    <row r="10" spans="1:5" s="7" customFormat="1" ht="37.5">
      <c r="A10" s="36">
        <v>21110000</v>
      </c>
      <c r="B10" s="55" t="s">
        <v>138</v>
      </c>
      <c r="C10" s="205">
        <v>160</v>
      </c>
      <c r="D10" s="205">
        <v>95.56043</v>
      </c>
      <c r="E10" s="57">
        <f t="shared" si="0"/>
        <v>59.72526874999999</v>
      </c>
    </row>
    <row r="11" spans="1:5" s="7" customFormat="1" ht="18.75">
      <c r="A11" s="36">
        <v>24060000</v>
      </c>
      <c r="B11" s="55" t="s">
        <v>10</v>
      </c>
      <c r="C11" s="205">
        <v>185.4</v>
      </c>
      <c r="D11" s="205">
        <v>441.66222999999997</v>
      </c>
      <c r="E11" s="57">
        <f t="shared" si="0"/>
        <v>238.22126752966554</v>
      </c>
    </row>
    <row r="12" spans="1:5" s="7" customFormat="1" ht="18.75">
      <c r="A12" s="36">
        <v>24110000</v>
      </c>
      <c r="B12" s="55" t="s">
        <v>77</v>
      </c>
      <c r="C12" s="205">
        <v>10</v>
      </c>
      <c r="D12" s="205">
        <v>10.360040000000001</v>
      </c>
      <c r="E12" s="57">
        <f t="shared" si="0"/>
        <v>103.60040000000001</v>
      </c>
    </row>
    <row r="13" spans="1:5" s="7" customFormat="1" ht="19.5" thickBot="1">
      <c r="A13" s="58">
        <v>25000000</v>
      </c>
      <c r="B13" s="61" t="s">
        <v>14</v>
      </c>
      <c r="C13" s="206">
        <v>45082.723</v>
      </c>
      <c r="D13" s="206">
        <v>61414.34773</v>
      </c>
      <c r="E13" s="60">
        <f t="shared" si="0"/>
        <v>136.22590572002494</v>
      </c>
    </row>
    <row r="14" spans="1:5" s="7" customFormat="1" ht="21.75" customHeight="1" thickBot="1">
      <c r="A14" s="42">
        <v>30000000</v>
      </c>
      <c r="B14" s="43" t="s">
        <v>74</v>
      </c>
      <c r="C14" s="171">
        <f>+C15</f>
        <v>0</v>
      </c>
      <c r="D14" s="171">
        <f>+D15</f>
        <v>3232.5550099999996</v>
      </c>
      <c r="E14" s="44">
        <f t="shared" si="0"/>
      </c>
    </row>
    <row r="15" spans="1:5" s="7" customFormat="1" ht="38.25" thickBot="1">
      <c r="A15" s="37">
        <v>31030000</v>
      </c>
      <c r="B15" s="30" t="s">
        <v>139</v>
      </c>
      <c r="C15" s="207">
        <v>0</v>
      </c>
      <c r="D15" s="207">
        <v>3232.5550099999996</v>
      </c>
      <c r="E15" s="19">
        <f t="shared" si="0"/>
      </c>
    </row>
    <row r="16" spans="1:5" s="47" customFormat="1" ht="23.25" customHeight="1" thickBot="1">
      <c r="A16" s="45"/>
      <c r="B16" s="46" t="s">
        <v>142</v>
      </c>
      <c r="C16" s="179">
        <f>+C3+C8+C14</f>
        <v>53110.223</v>
      </c>
      <c r="D16" s="179">
        <f>+D3+D8+D14</f>
        <v>73059.83423</v>
      </c>
      <c r="E16" s="136">
        <f t="shared" si="0"/>
        <v>137.5626576261975</v>
      </c>
    </row>
    <row r="17" spans="1:5" s="7" customFormat="1" ht="23.25" customHeight="1" thickBot="1">
      <c r="A17" s="41">
        <v>41030000</v>
      </c>
      <c r="B17" s="31" t="s">
        <v>13</v>
      </c>
      <c r="C17" s="208">
        <f>SUM(C18:C19)</f>
        <v>46019.3</v>
      </c>
      <c r="D17" s="208">
        <f>SUM(D18:D19)</f>
        <v>10978.13671</v>
      </c>
      <c r="E17" s="21">
        <f t="shared" si="0"/>
        <v>23.85550564654395</v>
      </c>
    </row>
    <row r="18" spans="1:5" s="7" customFormat="1" ht="54.75" customHeight="1">
      <c r="A18" s="36">
        <v>41034400</v>
      </c>
      <c r="B18" s="26" t="s">
        <v>135</v>
      </c>
      <c r="C18" s="205">
        <v>13723.5</v>
      </c>
      <c r="D18" s="205">
        <v>10139.32322</v>
      </c>
      <c r="E18" s="161">
        <f t="shared" si="0"/>
        <v>73.88292505556163</v>
      </c>
    </row>
    <row r="19" spans="1:5" s="7" customFormat="1" ht="148.5" customHeight="1" thickBot="1">
      <c r="A19" s="37">
        <v>41036600</v>
      </c>
      <c r="B19" s="28" t="s">
        <v>157</v>
      </c>
      <c r="C19" s="207">
        <v>32295.8</v>
      </c>
      <c r="D19" s="207">
        <v>838.81349</v>
      </c>
      <c r="E19" s="170">
        <f t="shared" si="0"/>
        <v>2.5972835167421153</v>
      </c>
    </row>
    <row r="20" spans="1:5" s="47" customFormat="1" ht="27.75" customHeight="1" thickBot="1">
      <c r="A20" s="62"/>
      <c r="B20" s="63" t="s">
        <v>48</v>
      </c>
      <c r="C20" s="209">
        <f>C16+C17</f>
        <v>99129.523</v>
      </c>
      <c r="D20" s="209">
        <f>D16+D17</f>
        <v>84037.97094</v>
      </c>
      <c r="E20" s="64">
        <f t="shared" si="0"/>
        <v>84.77592587629015</v>
      </c>
    </row>
    <row r="21" spans="1:5" s="122" customFormat="1" ht="22.5" customHeight="1" thickBot="1">
      <c r="A21" s="126"/>
      <c r="B21" s="9" t="s">
        <v>50</v>
      </c>
      <c r="C21" s="188"/>
      <c r="D21" s="189"/>
      <c r="E21" s="137"/>
    </row>
    <row r="22" spans="1:5" ht="18.75">
      <c r="A22" s="102">
        <v>10000</v>
      </c>
      <c r="B22" s="114" t="s">
        <v>53</v>
      </c>
      <c r="C22" s="216">
        <v>1050.161</v>
      </c>
      <c r="D22" s="217">
        <v>1058.64239</v>
      </c>
      <c r="E22" s="76">
        <f aca="true" t="shared" si="1" ref="E22:E40">IF(C22=0,"",IF(($D22/C22*100)&gt;=200,"В/100",$D22/C22*100))</f>
        <v>100.8076275923406</v>
      </c>
    </row>
    <row r="23" spans="1:5" ht="18.75">
      <c r="A23" s="98">
        <v>70000</v>
      </c>
      <c r="B23" s="109" t="s">
        <v>54</v>
      </c>
      <c r="C23" s="222">
        <v>18131.723</v>
      </c>
      <c r="D23" s="223">
        <v>18452.05443</v>
      </c>
      <c r="E23" s="76">
        <f t="shared" si="1"/>
        <v>101.76669051253428</v>
      </c>
    </row>
    <row r="24" spans="1:5" ht="18.75">
      <c r="A24" s="98">
        <v>80000</v>
      </c>
      <c r="B24" s="109" t="s">
        <v>55</v>
      </c>
      <c r="C24" s="222">
        <v>13475.858</v>
      </c>
      <c r="D24" s="223">
        <v>21994.38816</v>
      </c>
      <c r="E24" s="70">
        <f t="shared" si="1"/>
        <v>163.21326745948198</v>
      </c>
    </row>
    <row r="25" spans="1:5" ht="18.75">
      <c r="A25" s="99">
        <v>90000</v>
      </c>
      <c r="B25" s="94" t="s">
        <v>85</v>
      </c>
      <c r="C25" s="218">
        <v>16986.0141</v>
      </c>
      <c r="D25" s="219">
        <v>16591.06946</v>
      </c>
      <c r="E25" s="70">
        <f t="shared" si="1"/>
        <v>97.6748833618359</v>
      </c>
    </row>
    <row r="26" spans="1:5" ht="18.75">
      <c r="A26" s="98">
        <v>110000</v>
      </c>
      <c r="B26" s="110" t="s">
        <v>57</v>
      </c>
      <c r="C26" s="218">
        <v>2577.50966</v>
      </c>
      <c r="D26" s="219">
        <v>1698.9969199999998</v>
      </c>
      <c r="E26" s="70">
        <f t="shared" si="1"/>
        <v>65.91621930138565</v>
      </c>
    </row>
    <row r="27" spans="1:5" ht="18.75">
      <c r="A27" s="99">
        <v>130000</v>
      </c>
      <c r="B27" s="94" t="s">
        <v>59</v>
      </c>
      <c r="C27" s="218">
        <v>188.4</v>
      </c>
      <c r="D27" s="223">
        <v>148.13945999999999</v>
      </c>
      <c r="E27" s="70">
        <f t="shared" si="1"/>
        <v>78.63028662420382</v>
      </c>
    </row>
    <row r="28" spans="1:5" ht="18.75">
      <c r="A28" s="99">
        <v>150000</v>
      </c>
      <c r="B28" s="94" t="s">
        <v>60</v>
      </c>
      <c r="C28" s="218">
        <v>21610.80488</v>
      </c>
      <c r="D28" s="219">
        <v>4365.700849999999</v>
      </c>
      <c r="E28" s="70">
        <f t="shared" si="1"/>
        <v>20.201472708868394</v>
      </c>
    </row>
    <row r="29" spans="1:5" ht="20.25" customHeight="1">
      <c r="A29" s="101">
        <v>170000</v>
      </c>
      <c r="B29" s="95" t="s">
        <v>86</v>
      </c>
      <c r="C29" s="224">
        <v>22414.96241</v>
      </c>
      <c r="D29" s="219">
        <v>9675.45193</v>
      </c>
      <c r="E29" s="70">
        <f t="shared" si="1"/>
        <v>43.165149033145305</v>
      </c>
    </row>
    <row r="30" spans="1:5" ht="18.75">
      <c r="A30" s="100">
        <v>180000</v>
      </c>
      <c r="B30" s="94" t="s">
        <v>61</v>
      </c>
      <c r="C30" s="212">
        <v>2293.527</v>
      </c>
      <c r="D30" s="219">
        <v>1993.527</v>
      </c>
      <c r="E30" s="70">
        <f t="shared" si="1"/>
        <v>86.91970925129723</v>
      </c>
    </row>
    <row r="31" spans="1:5" ht="21" customHeight="1">
      <c r="A31" s="106" t="s">
        <v>45</v>
      </c>
      <c r="B31" s="95" t="s">
        <v>46</v>
      </c>
      <c r="C31" s="225">
        <v>311.47497999999996</v>
      </c>
      <c r="D31" s="226">
        <v>143.26517</v>
      </c>
      <c r="E31" s="70">
        <f t="shared" si="1"/>
        <v>45.99572331620345</v>
      </c>
    </row>
    <row r="32" spans="1:5" ht="18.75" customHeight="1">
      <c r="A32" s="101">
        <v>210000</v>
      </c>
      <c r="B32" s="95" t="s">
        <v>87</v>
      </c>
      <c r="C32" s="224">
        <v>181</v>
      </c>
      <c r="D32" s="227">
        <v>46.79637</v>
      </c>
      <c r="E32" s="70">
        <f t="shared" si="1"/>
        <v>25.854348066298343</v>
      </c>
    </row>
    <row r="33" spans="1:5" ht="18.75">
      <c r="A33" s="101" t="s">
        <v>44</v>
      </c>
      <c r="B33" s="95" t="s">
        <v>63</v>
      </c>
      <c r="C33" s="224">
        <v>5217.72704</v>
      </c>
      <c r="D33" s="227">
        <v>1386.3270400000001</v>
      </c>
      <c r="E33" s="70">
        <f t="shared" si="1"/>
        <v>26.56955853328809</v>
      </c>
    </row>
    <row r="34" spans="1:5" ht="18.75">
      <c r="A34" s="99">
        <v>250000</v>
      </c>
      <c r="B34" s="94" t="s">
        <v>62</v>
      </c>
      <c r="C34" s="218">
        <f>+C35+C36</f>
        <v>737.878</v>
      </c>
      <c r="D34" s="219">
        <f>+D35+D36</f>
        <v>728.90051</v>
      </c>
      <c r="E34" s="70">
        <f t="shared" si="1"/>
        <v>98.78333681177648</v>
      </c>
    </row>
    <row r="35" spans="1:5" ht="18.75">
      <c r="A35" s="102">
        <v>250404</v>
      </c>
      <c r="B35" s="111" t="s">
        <v>28</v>
      </c>
      <c r="C35" s="216">
        <v>727.378</v>
      </c>
      <c r="D35" s="217">
        <v>718.40051</v>
      </c>
      <c r="E35" s="19">
        <f t="shared" si="1"/>
        <v>98.76577377924546</v>
      </c>
    </row>
    <row r="36" spans="1:5" ht="55.5" customHeight="1" thickBot="1">
      <c r="A36" s="102">
        <v>250913</v>
      </c>
      <c r="B36" s="111" t="s">
        <v>20</v>
      </c>
      <c r="C36" s="216">
        <v>10.5</v>
      </c>
      <c r="D36" s="217">
        <v>10.5</v>
      </c>
      <c r="E36" s="19">
        <f t="shared" si="1"/>
        <v>100</v>
      </c>
    </row>
    <row r="37" spans="1:5" s="122" customFormat="1" ht="30" customHeight="1" thickBot="1">
      <c r="A37" s="118"/>
      <c r="B37" s="119" t="s">
        <v>145</v>
      </c>
      <c r="C37" s="194">
        <f>SUM(C22:C34)</f>
        <v>105177.04006999999</v>
      </c>
      <c r="D37" s="195">
        <f>SUM(D22:D34)</f>
        <v>78283.25969</v>
      </c>
      <c r="E37" s="127">
        <f t="shared" si="1"/>
        <v>74.42998931886562</v>
      </c>
    </row>
    <row r="38" spans="1:5" ht="56.25">
      <c r="A38" s="140">
        <v>250354</v>
      </c>
      <c r="B38" s="228" t="s">
        <v>135</v>
      </c>
      <c r="C38" s="190">
        <v>1867.7</v>
      </c>
      <c r="D38" s="191">
        <v>1867.7</v>
      </c>
      <c r="E38" s="79">
        <f t="shared" si="1"/>
        <v>100</v>
      </c>
    </row>
    <row r="39" spans="1:5" ht="146.25" customHeight="1" thickBot="1">
      <c r="A39" s="99">
        <v>250383</v>
      </c>
      <c r="B39" s="94" t="s">
        <v>157</v>
      </c>
      <c r="C39" s="218">
        <v>32295.8</v>
      </c>
      <c r="D39" s="219">
        <v>838.81349</v>
      </c>
      <c r="E39" s="70">
        <f t="shared" si="1"/>
        <v>2.5972835167421153</v>
      </c>
    </row>
    <row r="40" spans="1:5" s="122" customFormat="1" ht="32.25" customHeight="1" thickBot="1">
      <c r="A40" s="129"/>
      <c r="B40" s="124" t="s">
        <v>146</v>
      </c>
      <c r="C40" s="194">
        <f>SUM(C37:C39)</f>
        <v>139340.54007</v>
      </c>
      <c r="D40" s="195">
        <f>SUM(D37:D39)</f>
        <v>80989.77318</v>
      </c>
      <c r="E40" s="127">
        <f t="shared" si="1"/>
        <v>58.12362514119256</v>
      </c>
    </row>
    <row r="41" spans="1:5" s="122" customFormat="1" ht="27.75" customHeight="1" thickBot="1">
      <c r="A41" s="126"/>
      <c r="B41" s="9" t="s">
        <v>64</v>
      </c>
      <c r="C41" s="188"/>
      <c r="D41" s="189"/>
      <c r="E41" s="137"/>
    </row>
    <row r="42" spans="1:5" ht="37.5">
      <c r="A42" s="107">
        <v>250908</v>
      </c>
      <c r="B42" s="115" t="s">
        <v>22</v>
      </c>
      <c r="C42" s="210">
        <v>174.5</v>
      </c>
      <c r="D42" s="211">
        <v>174.5</v>
      </c>
      <c r="E42" s="77">
        <f>IF(C42=0,"",IF(($D42/C42*100)&gt;=200,"В/100",$D42/C42*100))</f>
        <v>100</v>
      </c>
    </row>
    <row r="43" spans="1:5" ht="37.5">
      <c r="A43" s="100">
        <v>250909</v>
      </c>
      <c r="B43" s="116" t="s">
        <v>19</v>
      </c>
      <c r="C43" s="212">
        <v>-175</v>
      </c>
      <c r="D43" s="213">
        <v>-175.69293</v>
      </c>
      <c r="E43" s="70">
        <f>IF(C43=0,"",IF(($D43/C43*100)&gt;=200,"В/100",$D43/C43*100))</f>
        <v>100.39596</v>
      </c>
    </row>
    <row r="44" spans="1:5" ht="20.25" customHeight="1">
      <c r="A44" s="100">
        <v>250911</v>
      </c>
      <c r="B44" s="78" t="s">
        <v>23</v>
      </c>
      <c r="C44" s="212">
        <v>1100</v>
      </c>
      <c r="D44" s="213">
        <v>1100</v>
      </c>
      <c r="E44" s="70">
        <f>IF(C44=0,"",IF(($D44/C44*100)&gt;=200,"В/100",$D44/C44*100))</f>
        <v>100</v>
      </c>
    </row>
    <row r="45" spans="1:5" ht="20.25" customHeight="1" thickBot="1">
      <c r="A45" s="100">
        <v>250912</v>
      </c>
      <c r="B45" s="116" t="s">
        <v>17</v>
      </c>
      <c r="C45" s="212">
        <v>-1100</v>
      </c>
      <c r="D45" s="213">
        <v>-1100</v>
      </c>
      <c r="E45" s="70">
        <f>IF(C45=0,"",IF(($D45/C45*100)&gt;=200,"В/100",$D45/C45*100))</f>
        <v>100</v>
      </c>
    </row>
    <row r="46" spans="1:5" s="122" customFormat="1" ht="28.5" customHeight="1" thickBot="1">
      <c r="A46" s="118"/>
      <c r="B46" s="119" t="s">
        <v>65</v>
      </c>
      <c r="C46" s="194">
        <f>SUM(C42:C45)</f>
        <v>-0.5</v>
      </c>
      <c r="D46" s="195">
        <f>SUM(D42:D45)</f>
        <v>-1.192929999999933</v>
      </c>
      <c r="E46" s="127"/>
    </row>
    <row r="47" spans="1:5" s="122" customFormat="1" ht="24.75" customHeight="1" thickBot="1">
      <c r="A47" s="138"/>
      <c r="B47" s="132" t="s">
        <v>151</v>
      </c>
      <c r="C47" s="196"/>
      <c r="D47" s="197"/>
      <c r="E47" s="139"/>
    </row>
    <row r="48" spans="1:5" ht="37.5" hidden="1">
      <c r="A48" s="140">
        <v>601000</v>
      </c>
      <c r="B48" s="113" t="s">
        <v>81</v>
      </c>
      <c r="C48" s="214">
        <f>+C49+C50</f>
        <v>0</v>
      </c>
      <c r="D48" s="215">
        <f>D49+D50</f>
        <v>0</v>
      </c>
      <c r="E48" s="79"/>
    </row>
    <row r="49" spans="1:5" ht="37.5">
      <c r="A49" s="102">
        <v>601100</v>
      </c>
      <c r="B49" s="111" t="s">
        <v>80</v>
      </c>
      <c r="C49" s="216">
        <v>9400</v>
      </c>
      <c r="D49" s="217">
        <v>2820</v>
      </c>
      <c r="E49" s="19"/>
    </row>
    <row r="50" spans="1:5" ht="19.5" customHeight="1">
      <c r="A50" s="102">
        <v>601200</v>
      </c>
      <c r="B50" s="111" t="s">
        <v>79</v>
      </c>
      <c r="C50" s="216">
        <v>-9400</v>
      </c>
      <c r="D50" s="217">
        <v>-2820</v>
      </c>
      <c r="E50" s="19"/>
    </row>
    <row r="51" spans="1:5" ht="18.75">
      <c r="A51" s="99">
        <v>602000</v>
      </c>
      <c r="B51" s="94" t="s">
        <v>78</v>
      </c>
      <c r="C51" s="218">
        <f>C52-C53+C69+C70</f>
        <v>40210.517069999994</v>
      </c>
      <c r="D51" s="219">
        <f>D52-D53+D69+D70</f>
        <v>-3049.390690000002</v>
      </c>
      <c r="E51" s="57"/>
    </row>
    <row r="52" spans="1:5" ht="18.75">
      <c r="A52" s="102">
        <v>602100</v>
      </c>
      <c r="B52" s="111" t="s">
        <v>82</v>
      </c>
      <c r="C52" s="216">
        <v>10956.17767</v>
      </c>
      <c r="D52" s="217">
        <v>30023.989289999998</v>
      </c>
      <c r="E52" s="19"/>
    </row>
    <row r="53" spans="1:5" ht="18.75">
      <c r="A53" s="102">
        <v>602200</v>
      </c>
      <c r="B53" s="111" t="s">
        <v>83</v>
      </c>
      <c r="C53" s="216">
        <f>+C55+C56</f>
        <v>0</v>
      </c>
      <c r="D53" s="217">
        <f>+D55+D56</f>
        <v>43559.00627</v>
      </c>
      <c r="E53" s="19"/>
    </row>
    <row r="54" spans="1:7" ht="18.75" hidden="1">
      <c r="A54" s="102"/>
      <c r="B54" s="111" t="s">
        <v>26</v>
      </c>
      <c r="C54" s="216"/>
      <c r="D54" s="217"/>
      <c r="E54" s="19"/>
      <c r="F54" s="81"/>
      <c r="G54" s="81" t="e">
        <f>F54+F55+F58+F60+F62+F63+F64+#REF!</f>
        <v>#REF!</v>
      </c>
    </row>
    <row r="55" spans="1:6" ht="18.75" hidden="1">
      <c r="A55" s="102"/>
      <c r="B55" s="111" t="s">
        <v>24</v>
      </c>
      <c r="C55" s="216"/>
      <c r="D55" s="217">
        <v>16482.76675</v>
      </c>
      <c r="E55" s="19"/>
      <c r="F55" s="81"/>
    </row>
    <row r="56" spans="1:6" ht="18.75" hidden="1">
      <c r="A56" s="102"/>
      <c r="B56" s="111" t="s">
        <v>25</v>
      </c>
      <c r="C56" s="216">
        <f>SUM(C58:C68)</f>
        <v>0</v>
      </c>
      <c r="D56" s="217">
        <f>SUM(D58:D68)</f>
        <v>27076.239520000003</v>
      </c>
      <c r="E56" s="19"/>
      <c r="F56" s="81"/>
    </row>
    <row r="57" spans="1:6" ht="18.75" hidden="1">
      <c r="A57" s="102"/>
      <c r="B57" s="111" t="s">
        <v>27</v>
      </c>
      <c r="C57" s="216"/>
      <c r="D57" s="217"/>
      <c r="E57" s="19"/>
      <c r="F57" s="81"/>
    </row>
    <row r="58" spans="1:6" s="144" customFormat="1" ht="18.75" hidden="1">
      <c r="A58" s="141"/>
      <c r="B58" s="131" t="s">
        <v>108</v>
      </c>
      <c r="C58" s="220"/>
      <c r="D58" s="221">
        <v>7437.84888</v>
      </c>
      <c r="E58" s="142"/>
      <c r="F58" s="145"/>
    </row>
    <row r="59" spans="1:6" s="144" customFormat="1" ht="18.75" hidden="1">
      <c r="A59" s="141"/>
      <c r="B59" s="131" t="s">
        <v>104</v>
      </c>
      <c r="C59" s="220"/>
      <c r="D59" s="221">
        <v>5704.768150000001</v>
      </c>
      <c r="E59" s="142"/>
      <c r="F59" s="145"/>
    </row>
    <row r="60" spans="1:6" s="144" customFormat="1" ht="18.75" hidden="1">
      <c r="A60" s="141"/>
      <c r="B60" s="131" t="s">
        <v>120</v>
      </c>
      <c r="C60" s="220"/>
      <c r="D60" s="221">
        <v>2.01243</v>
      </c>
      <c r="E60" s="142"/>
      <c r="F60" s="145"/>
    </row>
    <row r="61" spans="1:6" s="144" customFormat="1" ht="18.75" hidden="1">
      <c r="A61" s="141"/>
      <c r="B61" s="131" t="s">
        <v>105</v>
      </c>
      <c r="C61" s="220"/>
      <c r="D61" s="221">
        <v>194.42544</v>
      </c>
      <c r="E61" s="142"/>
      <c r="F61" s="145"/>
    </row>
    <row r="62" spans="1:6" s="144" customFormat="1" ht="18.75" hidden="1">
      <c r="A62" s="141"/>
      <c r="B62" s="131" t="s">
        <v>106</v>
      </c>
      <c r="C62" s="220"/>
      <c r="D62" s="221">
        <v>0.0005</v>
      </c>
      <c r="E62" s="142"/>
      <c r="F62" s="145"/>
    </row>
    <row r="63" spans="1:6" s="144" customFormat="1" ht="18.75" hidden="1">
      <c r="A63" s="141"/>
      <c r="B63" s="131" t="s">
        <v>121</v>
      </c>
      <c r="C63" s="220"/>
      <c r="D63" s="221">
        <v>103.77037</v>
      </c>
      <c r="E63" s="142"/>
      <c r="F63" s="145"/>
    </row>
    <row r="64" spans="1:6" s="144" customFormat="1" ht="18.75" hidden="1">
      <c r="A64" s="141"/>
      <c r="B64" s="131" t="s">
        <v>122</v>
      </c>
      <c r="C64" s="220"/>
      <c r="D64" s="221">
        <v>8504.18002</v>
      </c>
      <c r="E64" s="142"/>
      <c r="F64" s="145"/>
    </row>
    <row r="65" spans="1:6" s="144" customFormat="1" ht="18.75" hidden="1">
      <c r="A65" s="141"/>
      <c r="B65" s="131" t="s">
        <v>107</v>
      </c>
      <c r="C65" s="220"/>
      <c r="D65" s="221">
        <v>0</v>
      </c>
      <c r="E65" s="142"/>
      <c r="F65" s="145"/>
    </row>
    <row r="66" spans="1:6" s="144" customFormat="1" ht="18.75" hidden="1">
      <c r="A66" s="141"/>
      <c r="B66" s="131" t="s">
        <v>123</v>
      </c>
      <c r="C66" s="220"/>
      <c r="D66" s="221">
        <v>5129.233730000001</v>
      </c>
      <c r="E66" s="142"/>
      <c r="F66" s="145"/>
    </row>
    <row r="67" spans="1:6" s="144" customFormat="1" ht="18.75" hidden="1">
      <c r="A67" s="141"/>
      <c r="B67" s="131" t="s">
        <v>109</v>
      </c>
      <c r="C67" s="220"/>
      <c r="D67" s="221"/>
      <c r="E67" s="142"/>
      <c r="F67" s="145"/>
    </row>
    <row r="68" spans="1:6" s="144" customFormat="1" ht="18.75" hidden="1">
      <c r="A68" s="141"/>
      <c r="B68" s="131" t="s">
        <v>110</v>
      </c>
      <c r="C68" s="220"/>
      <c r="D68" s="221"/>
      <c r="E68" s="142"/>
      <c r="F68" s="145"/>
    </row>
    <row r="69" spans="1:6" ht="18.75">
      <c r="A69" s="102">
        <v>602300</v>
      </c>
      <c r="B69" s="111" t="s">
        <v>147</v>
      </c>
      <c r="C69" s="216">
        <v>0</v>
      </c>
      <c r="D69" s="217">
        <v>-14.107</v>
      </c>
      <c r="E69" s="19"/>
      <c r="F69" s="81"/>
    </row>
    <row r="70" spans="1:6" ht="38.25" thickBot="1">
      <c r="A70" s="102">
        <v>602400</v>
      </c>
      <c r="B70" s="111" t="s">
        <v>47</v>
      </c>
      <c r="C70" s="216">
        <v>29254.339399999997</v>
      </c>
      <c r="D70" s="217">
        <v>10499.733289999998</v>
      </c>
      <c r="E70" s="19"/>
      <c r="F70" s="81"/>
    </row>
    <row r="71" spans="1:6" ht="28.5" customHeight="1" thickBot="1">
      <c r="A71" s="118"/>
      <c r="B71" s="119" t="s">
        <v>150</v>
      </c>
      <c r="C71" s="194">
        <f>+C48+C51</f>
        <v>40210.517069999994</v>
      </c>
      <c r="D71" s="195">
        <f>+D48+D51</f>
        <v>-3049.390690000002</v>
      </c>
      <c r="E71" s="127"/>
      <c r="F71" s="81"/>
    </row>
    <row r="72" spans="3:6" ht="18">
      <c r="C72" s="82"/>
      <c r="D72" s="83"/>
      <c r="E72" s="84"/>
      <c r="F72" s="81"/>
    </row>
    <row r="73" spans="3:5" ht="18">
      <c r="C73" s="86"/>
      <c r="D73" s="88"/>
      <c r="E73" s="85"/>
    </row>
    <row r="74" spans="3:5" ht="18">
      <c r="C74" s="86"/>
      <c r="D74" s="88"/>
      <c r="E74" s="86"/>
    </row>
    <row r="75" spans="3:5" ht="18">
      <c r="C75" s="86"/>
      <c r="D75" s="88"/>
      <c r="E75" s="86"/>
    </row>
    <row r="76" spans="3:5" ht="18">
      <c r="C76" s="86"/>
      <c r="D76" s="88"/>
      <c r="E76" s="86"/>
    </row>
    <row r="77" spans="3:5" ht="18">
      <c r="C77" s="86"/>
      <c r="D77" s="88"/>
      <c r="E77" s="86"/>
    </row>
    <row r="78" spans="3:5" ht="18">
      <c r="C78" s="86"/>
      <c r="D78" s="88"/>
      <c r="E78" s="86"/>
    </row>
    <row r="79" spans="3:5" ht="18">
      <c r="C79" s="86"/>
      <c r="D79" s="88"/>
      <c r="E79" s="86"/>
    </row>
    <row r="80" spans="3:5" ht="18">
      <c r="C80" s="86"/>
      <c r="D80" s="88"/>
      <c r="E80" s="86"/>
    </row>
    <row r="81" spans="3:5" ht="18">
      <c r="C81" s="86"/>
      <c r="D81" s="88"/>
      <c r="E81" s="86"/>
    </row>
    <row r="82" spans="3:5" ht="18">
      <c r="C82" s="86"/>
      <c r="D82" s="88"/>
      <c r="E82" s="86"/>
    </row>
    <row r="83" spans="3:5" ht="18">
      <c r="C83" s="86"/>
      <c r="D83" s="88"/>
      <c r="E83" s="86"/>
    </row>
    <row r="84" spans="3:5" ht="18">
      <c r="C84" s="86"/>
      <c r="D84" s="88"/>
      <c r="E84" s="86"/>
    </row>
    <row r="85" spans="3:5" ht="18">
      <c r="C85" s="86"/>
      <c r="D85" s="88"/>
      <c r="E85" s="86"/>
    </row>
    <row r="86" spans="3:5" ht="18">
      <c r="C86" s="86"/>
      <c r="D86" s="88"/>
      <c r="E86" s="86"/>
    </row>
    <row r="87" spans="3:5" ht="18">
      <c r="C87" s="86"/>
      <c r="D87" s="88"/>
      <c r="E87" s="86"/>
    </row>
    <row r="88" spans="3:5" ht="18">
      <c r="C88" s="86"/>
      <c r="D88" s="88"/>
      <c r="E88" s="86"/>
    </row>
    <row r="89" spans="3:5" ht="18">
      <c r="C89" s="86"/>
      <c r="D89" s="88"/>
      <c r="E89" s="86"/>
    </row>
    <row r="90" spans="3:5" ht="18">
      <c r="C90" s="86"/>
      <c r="D90" s="88"/>
      <c r="E90" s="86"/>
    </row>
    <row r="91" spans="3:5" ht="18">
      <c r="C91" s="86"/>
      <c r="D91" s="88"/>
      <c r="E91" s="86"/>
    </row>
    <row r="92" spans="3:5" ht="18">
      <c r="C92" s="86"/>
      <c r="D92" s="88"/>
      <c r="E92" s="86"/>
    </row>
    <row r="93" spans="3:5" ht="18">
      <c r="C93" s="86"/>
      <c r="D93" s="88"/>
      <c r="E93" s="86"/>
    </row>
    <row r="94" spans="3:5" ht="18">
      <c r="C94" s="86"/>
      <c r="D94" s="88"/>
      <c r="E94" s="86"/>
    </row>
    <row r="95" spans="3:5" ht="18">
      <c r="C95" s="86"/>
      <c r="D95" s="88"/>
      <c r="E95" s="86"/>
    </row>
    <row r="96" spans="3:5" ht="18">
      <c r="C96" s="86"/>
      <c r="D96" s="88"/>
      <c r="E96" s="86"/>
    </row>
    <row r="97" spans="3:5" ht="18">
      <c r="C97" s="86"/>
      <c r="D97" s="88"/>
      <c r="E97" s="86"/>
    </row>
    <row r="98" spans="3:5" ht="18">
      <c r="C98" s="86"/>
      <c r="D98" s="88"/>
      <c r="E98" s="86"/>
    </row>
    <row r="99" spans="3:5" ht="18">
      <c r="C99" s="86"/>
      <c r="D99" s="88"/>
      <c r="E99" s="86"/>
    </row>
    <row r="100" spans="3:5" ht="18">
      <c r="C100" s="86"/>
      <c r="D100" s="88"/>
      <c r="E100" s="86"/>
    </row>
    <row r="101" spans="3:5" ht="18">
      <c r="C101" s="86"/>
      <c r="D101" s="88"/>
      <c r="E101" s="86"/>
    </row>
    <row r="102" spans="3:5" ht="18">
      <c r="C102" s="86"/>
      <c r="D102" s="88"/>
      <c r="E102" s="86"/>
    </row>
    <row r="103" spans="3:5" ht="18">
      <c r="C103" s="86"/>
      <c r="D103" s="88"/>
      <c r="E103" s="86"/>
    </row>
    <row r="104" spans="3:5" ht="18">
      <c r="C104" s="86"/>
      <c r="D104" s="88"/>
      <c r="E104" s="86"/>
    </row>
    <row r="105" spans="3:5" ht="18">
      <c r="C105" s="86"/>
      <c r="D105" s="88"/>
      <c r="E105" s="86"/>
    </row>
    <row r="106" spans="3:5" ht="18">
      <c r="C106" s="86"/>
      <c r="D106" s="88"/>
      <c r="E106" s="86"/>
    </row>
    <row r="107" spans="3:5" ht="18">
      <c r="C107" s="86"/>
      <c r="D107" s="88"/>
      <c r="E107" s="86"/>
    </row>
    <row r="108" spans="3:5" ht="18">
      <c r="C108" s="86"/>
      <c r="D108" s="88"/>
      <c r="E108" s="86"/>
    </row>
    <row r="109" spans="3:5" ht="18">
      <c r="C109" s="86"/>
      <c r="D109" s="88"/>
      <c r="E109" s="86"/>
    </row>
    <row r="110" spans="3:5" ht="18">
      <c r="C110" s="86"/>
      <c r="D110" s="88"/>
      <c r="E110" s="86"/>
    </row>
    <row r="111" spans="3:5" ht="18">
      <c r="C111" s="86"/>
      <c r="D111" s="88"/>
      <c r="E111" s="86"/>
    </row>
    <row r="112" spans="3:5" ht="18">
      <c r="C112" s="86"/>
      <c r="D112" s="88"/>
      <c r="E112" s="86"/>
    </row>
    <row r="113" spans="3:5" ht="18">
      <c r="C113" s="86"/>
      <c r="D113" s="88"/>
      <c r="E113" s="86"/>
    </row>
    <row r="114" spans="3:5" ht="18">
      <c r="C114" s="86"/>
      <c r="D114" s="88"/>
      <c r="E114" s="86"/>
    </row>
    <row r="115" spans="3:5" ht="18">
      <c r="C115" s="86"/>
      <c r="D115" s="88"/>
      <c r="E115" s="86"/>
    </row>
    <row r="116" spans="3:5" ht="18">
      <c r="C116" s="86"/>
      <c r="E116" s="86"/>
    </row>
    <row r="117" spans="3:5" ht="18">
      <c r="C117" s="86"/>
      <c r="E117" s="86"/>
    </row>
    <row r="118" spans="3:5" ht="18">
      <c r="C118" s="86"/>
      <c r="E118" s="86"/>
    </row>
    <row r="119" spans="3:5" ht="18">
      <c r="C119" s="86"/>
      <c r="E119" s="86"/>
    </row>
    <row r="120" spans="3:5" ht="18">
      <c r="C120" s="86"/>
      <c r="E120" s="86"/>
    </row>
    <row r="121" spans="3:5" ht="18">
      <c r="C121" s="86"/>
      <c r="E121" s="86"/>
    </row>
    <row r="122" spans="3:5" ht="18">
      <c r="C122" s="86"/>
      <c r="E122" s="86"/>
    </row>
    <row r="123" spans="3:5" ht="18">
      <c r="C123" s="86"/>
      <c r="E123" s="86"/>
    </row>
    <row r="124" spans="3:5" ht="18">
      <c r="C124" s="86"/>
      <c r="E124" s="86"/>
    </row>
    <row r="125" spans="3:5" ht="18">
      <c r="C125" s="86"/>
      <c r="E125" s="86"/>
    </row>
    <row r="126" spans="3:5" ht="18">
      <c r="C126" s="86"/>
      <c r="E126" s="86"/>
    </row>
    <row r="127" spans="3:5" ht="18">
      <c r="C127" s="86"/>
      <c r="E127" s="86"/>
    </row>
    <row r="128" spans="3:5" ht="18">
      <c r="C128" s="86"/>
      <c r="E128" s="86"/>
    </row>
    <row r="129" spans="3:5" ht="18">
      <c r="C129" s="86"/>
      <c r="E129" s="86"/>
    </row>
    <row r="130" spans="3:5" ht="18">
      <c r="C130" s="86"/>
      <c r="E130" s="86"/>
    </row>
    <row r="131" spans="3:5" ht="18">
      <c r="C131" s="86"/>
      <c r="E131" s="86"/>
    </row>
    <row r="132" spans="3:5" ht="18">
      <c r="C132" s="86"/>
      <c r="E132" s="86"/>
    </row>
    <row r="133" spans="3:5" ht="18">
      <c r="C133" s="86"/>
      <c r="E133" s="86"/>
    </row>
    <row r="134" spans="3:5" ht="18">
      <c r="C134" s="86"/>
      <c r="E134" s="86"/>
    </row>
    <row r="135" spans="3:5" ht="18">
      <c r="C135" s="86"/>
      <c r="E135" s="86"/>
    </row>
    <row r="136" spans="3:5" ht="18">
      <c r="C136" s="86"/>
      <c r="E136" s="86"/>
    </row>
    <row r="137" spans="3:5" ht="18">
      <c r="C137" s="86"/>
      <c r="E137" s="86"/>
    </row>
    <row r="138" spans="3:5" ht="18">
      <c r="C138" s="86"/>
      <c r="E138" s="86"/>
    </row>
    <row r="139" spans="3:5" ht="18">
      <c r="C139" s="86"/>
      <c r="E139" s="86"/>
    </row>
    <row r="140" spans="3:5" ht="18">
      <c r="C140" s="86"/>
      <c r="E140" s="86"/>
    </row>
    <row r="141" spans="3:5" ht="18">
      <c r="C141" s="86"/>
      <c r="E141" s="86"/>
    </row>
    <row r="142" spans="3:5" ht="18">
      <c r="C142" s="86"/>
      <c r="E142" s="86"/>
    </row>
    <row r="143" spans="3:5" ht="18">
      <c r="C143" s="86"/>
      <c r="E143" s="86"/>
    </row>
    <row r="144" spans="3:5" ht="18">
      <c r="C144" s="86"/>
      <c r="E144" s="86"/>
    </row>
    <row r="145" spans="3:5" ht="18">
      <c r="C145" s="86"/>
      <c r="E145" s="86"/>
    </row>
    <row r="146" spans="3:5" ht="18">
      <c r="C146" s="86"/>
      <c r="E146" s="86"/>
    </row>
    <row r="147" spans="3:5" ht="18">
      <c r="C147" s="86"/>
      <c r="E147" s="86"/>
    </row>
    <row r="148" spans="3:5" ht="18">
      <c r="C148" s="86"/>
      <c r="E148" s="86"/>
    </row>
    <row r="149" spans="3:5" ht="18">
      <c r="C149" s="86"/>
      <c r="E149" s="86"/>
    </row>
    <row r="150" spans="3:5" ht="18">
      <c r="C150" s="86"/>
      <c r="E150" s="86"/>
    </row>
    <row r="151" spans="3:5" ht="18">
      <c r="C151" s="86"/>
      <c r="E151" s="86"/>
    </row>
    <row r="152" spans="3:5" ht="18">
      <c r="C152" s="86"/>
      <c r="E152" s="86"/>
    </row>
    <row r="153" spans="3:5" ht="18">
      <c r="C153" s="86"/>
      <c r="E153" s="86"/>
    </row>
    <row r="154" spans="3:5" ht="18">
      <c r="C154" s="86"/>
      <c r="E154" s="86"/>
    </row>
    <row r="155" spans="3:5" ht="18">
      <c r="C155" s="86"/>
      <c r="E155" s="86"/>
    </row>
    <row r="156" spans="3:5" ht="18">
      <c r="C156" s="86"/>
      <c r="E156" s="86"/>
    </row>
    <row r="157" spans="3:5" ht="18">
      <c r="C157" s="86"/>
      <c r="E157" s="86"/>
    </row>
    <row r="158" spans="3:5" ht="18">
      <c r="C158" s="86"/>
      <c r="E158" s="86"/>
    </row>
    <row r="159" spans="3:5" ht="18">
      <c r="C159" s="86"/>
      <c r="E159" s="86"/>
    </row>
    <row r="160" spans="3:5" ht="18">
      <c r="C160" s="86"/>
      <c r="E160" s="86"/>
    </row>
    <row r="161" spans="3:5" ht="18">
      <c r="C161" s="86"/>
      <c r="E161" s="86"/>
    </row>
    <row r="162" spans="3:5" ht="18">
      <c r="C162" s="86"/>
      <c r="E162" s="86"/>
    </row>
    <row r="163" spans="3:5" ht="18">
      <c r="C163" s="86"/>
      <c r="E163" s="86"/>
    </row>
    <row r="164" spans="3:5" ht="18">
      <c r="C164" s="86"/>
      <c r="E164" s="86"/>
    </row>
    <row r="165" spans="3:5" ht="18">
      <c r="C165" s="86"/>
      <c r="E165" s="86"/>
    </row>
    <row r="166" spans="3:5" ht="18">
      <c r="C166" s="86"/>
      <c r="E166" s="86"/>
    </row>
    <row r="167" spans="3:5" ht="18">
      <c r="C167" s="86"/>
      <c r="E167" s="86"/>
    </row>
    <row r="168" spans="3:5" ht="18">
      <c r="C168" s="86"/>
      <c r="E168" s="86"/>
    </row>
    <row r="169" spans="3:5" ht="18">
      <c r="C169" s="86"/>
      <c r="E169" s="86"/>
    </row>
    <row r="170" spans="3:5" ht="18">
      <c r="C170" s="86"/>
      <c r="E170" s="85"/>
    </row>
    <row r="171" spans="3:5" ht="18">
      <c r="C171" s="86"/>
      <c r="E171" s="85"/>
    </row>
    <row r="172" spans="3:5" ht="18">
      <c r="C172" s="86"/>
      <c r="E172" s="85"/>
    </row>
    <row r="173" spans="3:5" ht="18">
      <c r="C173" s="86"/>
      <c r="E173" s="85"/>
    </row>
    <row r="174" spans="3:5" ht="18">
      <c r="C174" s="86"/>
      <c r="E174" s="85"/>
    </row>
    <row r="175" spans="3:5" ht="18">
      <c r="C175" s="86"/>
      <c r="E175" s="85"/>
    </row>
    <row r="176" spans="3:5" ht="18">
      <c r="C176" s="86"/>
      <c r="E176" s="85"/>
    </row>
    <row r="177" spans="3:5" ht="18">
      <c r="C177" s="86"/>
      <c r="E177" s="85"/>
    </row>
    <row r="178" spans="3:5" ht="18">
      <c r="C178" s="86"/>
      <c r="E178" s="85"/>
    </row>
    <row r="179" spans="3:5" ht="18">
      <c r="C179" s="86"/>
      <c r="E179" s="85"/>
    </row>
    <row r="180" spans="3:5" ht="18">
      <c r="C180" s="86"/>
      <c r="E180" s="85"/>
    </row>
    <row r="181" spans="3:5" ht="18">
      <c r="C181" s="86"/>
      <c r="E181" s="85"/>
    </row>
    <row r="182" spans="3:5" ht="18">
      <c r="C182" s="86"/>
      <c r="E182" s="85"/>
    </row>
    <row r="183" spans="3:5" ht="18">
      <c r="C183" s="86"/>
      <c r="E183" s="85"/>
    </row>
    <row r="184" spans="3:5" ht="18">
      <c r="C184" s="86"/>
      <c r="E184" s="85"/>
    </row>
    <row r="185" spans="3:5" ht="18">
      <c r="C185" s="86"/>
      <c r="E185" s="85"/>
    </row>
    <row r="186" spans="3:5" ht="18">
      <c r="C186" s="86"/>
      <c r="E186" s="85"/>
    </row>
    <row r="187" spans="3:5" ht="18">
      <c r="C187" s="86"/>
      <c r="E187" s="85"/>
    </row>
    <row r="188" spans="3:5" ht="18">
      <c r="C188" s="86"/>
      <c r="E188" s="85"/>
    </row>
    <row r="189" spans="3:5" ht="18">
      <c r="C189" s="86"/>
      <c r="E189" s="85"/>
    </row>
    <row r="190" spans="3:5" ht="18">
      <c r="C190" s="86"/>
      <c r="E190" s="85"/>
    </row>
    <row r="191" spans="3:5" ht="18">
      <c r="C191" s="86"/>
      <c r="E191" s="85"/>
    </row>
    <row r="192" spans="3:5" ht="18">
      <c r="C192" s="86"/>
      <c r="E192" s="85"/>
    </row>
    <row r="193" spans="3:5" ht="18">
      <c r="C193" s="86"/>
      <c r="E193" s="85"/>
    </row>
    <row r="194" spans="3:5" ht="18">
      <c r="C194" s="86"/>
      <c r="E194" s="85"/>
    </row>
    <row r="195" spans="3:5" ht="18">
      <c r="C195" s="86"/>
      <c r="E195" s="85"/>
    </row>
    <row r="196" spans="3:5" ht="18">
      <c r="C196" s="86"/>
      <c r="E196" s="85"/>
    </row>
    <row r="197" spans="3:5" ht="18">
      <c r="C197" s="86"/>
      <c r="E197" s="85"/>
    </row>
    <row r="198" spans="3:5" ht="18">
      <c r="C198" s="86"/>
      <c r="E198" s="85"/>
    </row>
    <row r="199" spans="3:5" ht="18">
      <c r="C199" s="86"/>
      <c r="E199" s="85"/>
    </row>
    <row r="200" spans="3:5" ht="18">
      <c r="C200" s="86"/>
      <c r="E200" s="85"/>
    </row>
    <row r="201" spans="3:5" ht="18">
      <c r="C201" s="86"/>
      <c r="E201" s="85"/>
    </row>
    <row r="202" spans="3:5" ht="18">
      <c r="C202" s="86"/>
      <c r="E202" s="85"/>
    </row>
    <row r="203" spans="3:5" ht="18">
      <c r="C203" s="86"/>
      <c r="E203" s="85"/>
    </row>
    <row r="204" spans="3:5" ht="18">
      <c r="C204" s="86"/>
      <c r="E204" s="85"/>
    </row>
    <row r="205" spans="3:5" ht="18">
      <c r="C205" s="86"/>
      <c r="E205" s="85"/>
    </row>
    <row r="206" spans="3:5" ht="18">
      <c r="C206" s="86"/>
      <c r="E206" s="85"/>
    </row>
    <row r="207" spans="3:5" ht="18">
      <c r="C207" s="86"/>
      <c r="E207" s="85"/>
    </row>
    <row r="208" spans="3:5" ht="18">
      <c r="C208" s="86"/>
      <c r="E208" s="85"/>
    </row>
    <row r="209" spans="3:5" ht="18">
      <c r="C209" s="86"/>
      <c r="E209" s="85"/>
    </row>
    <row r="210" spans="3:5" ht="18">
      <c r="C210" s="86"/>
      <c r="E210" s="85"/>
    </row>
    <row r="211" spans="3:5" ht="18">
      <c r="C211" s="86"/>
      <c r="E211" s="85"/>
    </row>
    <row r="212" spans="3:5" ht="18">
      <c r="C212" s="86"/>
      <c r="E212" s="85"/>
    </row>
    <row r="213" spans="3:5" ht="18">
      <c r="C213" s="86"/>
      <c r="E213" s="85"/>
    </row>
    <row r="214" spans="3:5" ht="18">
      <c r="C214" s="86"/>
      <c r="E214" s="85"/>
    </row>
    <row r="215" spans="3:5" ht="18">
      <c r="C215" s="86"/>
      <c r="E215" s="85"/>
    </row>
    <row r="216" spans="3:5" ht="18">
      <c r="C216" s="86"/>
      <c r="E216" s="85"/>
    </row>
    <row r="217" spans="3:5" ht="18">
      <c r="C217" s="86"/>
      <c r="E217" s="85"/>
    </row>
    <row r="218" spans="3:5" ht="18">
      <c r="C218" s="86"/>
      <c r="E218" s="85"/>
    </row>
    <row r="219" spans="3:5" ht="18">
      <c r="C219" s="86"/>
      <c r="E219" s="85"/>
    </row>
    <row r="220" spans="3:5" ht="18">
      <c r="C220" s="86"/>
      <c r="E220" s="85"/>
    </row>
    <row r="221" spans="3:5" ht="18">
      <c r="C221" s="86"/>
      <c r="E221" s="85"/>
    </row>
    <row r="222" spans="3:5" ht="18">
      <c r="C222" s="86"/>
      <c r="E222" s="85"/>
    </row>
    <row r="223" spans="3:5" ht="18">
      <c r="C223" s="86"/>
      <c r="E223" s="85"/>
    </row>
    <row r="224" spans="3:5" ht="18">
      <c r="C224" s="86"/>
      <c r="E224" s="85"/>
    </row>
    <row r="225" spans="3:5" ht="18">
      <c r="C225" s="86"/>
      <c r="E225" s="85"/>
    </row>
    <row r="226" spans="3:5" ht="18">
      <c r="C226" s="86"/>
      <c r="E226" s="85"/>
    </row>
    <row r="227" spans="3:5" ht="18">
      <c r="C227" s="86"/>
      <c r="E227" s="85"/>
    </row>
    <row r="228" spans="3:5" ht="18">
      <c r="C228" s="86"/>
      <c r="E228" s="85"/>
    </row>
    <row r="229" spans="3:5" ht="18">
      <c r="C229" s="86"/>
      <c r="E229" s="85"/>
    </row>
    <row r="230" spans="3:5" ht="18">
      <c r="C230" s="86"/>
      <c r="E230" s="85"/>
    </row>
    <row r="231" spans="3:5" ht="18">
      <c r="C231" s="86"/>
      <c r="E231" s="85"/>
    </row>
    <row r="232" spans="3:5" ht="18">
      <c r="C232" s="86"/>
      <c r="E232" s="85"/>
    </row>
    <row r="233" spans="3:5" ht="18">
      <c r="C233" s="86"/>
      <c r="E233" s="85"/>
    </row>
    <row r="234" spans="3:5" ht="18">
      <c r="C234" s="86"/>
      <c r="E234" s="85"/>
    </row>
    <row r="235" spans="3:5" ht="18">
      <c r="C235" s="86"/>
      <c r="E235" s="85"/>
    </row>
    <row r="236" spans="3:5" ht="18">
      <c r="C236" s="86"/>
      <c r="E236" s="85"/>
    </row>
    <row r="237" spans="3:5" ht="18">
      <c r="C237" s="86"/>
      <c r="E237" s="85"/>
    </row>
    <row r="238" spans="3:5" ht="18">
      <c r="C238" s="86"/>
      <c r="E238" s="85"/>
    </row>
    <row r="239" spans="3:5" ht="18">
      <c r="C239" s="86"/>
      <c r="E239" s="85"/>
    </row>
    <row r="240" spans="3:5" ht="18">
      <c r="C240" s="86"/>
      <c r="E240" s="85"/>
    </row>
    <row r="241" spans="3:5" ht="18">
      <c r="C241" s="86"/>
      <c r="E241" s="85"/>
    </row>
    <row r="242" spans="3:5" ht="18">
      <c r="C242" s="86"/>
      <c r="E242" s="85"/>
    </row>
    <row r="243" spans="3:5" ht="18">
      <c r="C243" s="86"/>
      <c r="E243" s="85"/>
    </row>
    <row r="244" spans="3:5" ht="18">
      <c r="C244" s="86"/>
      <c r="E244" s="85"/>
    </row>
    <row r="245" spans="3:5" ht="18">
      <c r="C245" s="86"/>
      <c r="E245" s="85"/>
    </row>
    <row r="246" spans="3:5" ht="18">
      <c r="C246" s="86"/>
      <c r="E246" s="85"/>
    </row>
    <row r="247" spans="3:5" ht="18">
      <c r="C247" s="86"/>
      <c r="E247" s="85"/>
    </row>
    <row r="248" spans="3:5" ht="18">
      <c r="C248" s="86"/>
      <c r="E248" s="85"/>
    </row>
    <row r="249" spans="3:5" ht="18">
      <c r="C249" s="86"/>
      <c r="E249" s="85"/>
    </row>
    <row r="250" spans="3:5" ht="18">
      <c r="C250" s="86"/>
      <c r="E250" s="85"/>
    </row>
    <row r="251" spans="3:5" ht="18">
      <c r="C251" s="86"/>
      <c r="E251" s="85"/>
    </row>
    <row r="252" spans="3:5" ht="18">
      <c r="C252" s="86"/>
      <c r="E252" s="85"/>
    </row>
    <row r="253" spans="3:5" ht="18">
      <c r="C253" s="86"/>
      <c r="E253" s="85"/>
    </row>
    <row r="254" spans="3:5" ht="18">
      <c r="C254" s="86"/>
      <c r="E254" s="85"/>
    </row>
    <row r="255" spans="3:5" ht="18">
      <c r="C255" s="86"/>
      <c r="E255" s="85"/>
    </row>
    <row r="256" spans="3:5" ht="18">
      <c r="C256" s="86"/>
      <c r="E256" s="85"/>
    </row>
    <row r="257" spans="3:5" ht="18">
      <c r="C257" s="86"/>
      <c r="E257" s="85"/>
    </row>
    <row r="258" spans="3:5" ht="18">
      <c r="C258" s="86"/>
      <c r="E258" s="85"/>
    </row>
    <row r="259" spans="3:5" ht="18">
      <c r="C259" s="86"/>
      <c r="E259" s="85"/>
    </row>
    <row r="260" spans="3:5" ht="18">
      <c r="C260" s="86"/>
      <c r="E260" s="85"/>
    </row>
    <row r="261" spans="3:5" ht="18">
      <c r="C261" s="86"/>
      <c r="E261" s="85"/>
    </row>
    <row r="262" spans="3:5" ht="18">
      <c r="C262" s="86"/>
      <c r="E262" s="85"/>
    </row>
    <row r="263" spans="3:5" ht="18">
      <c r="C263" s="86"/>
      <c r="E263" s="85"/>
    </row>
    <row r="264" spans="3:5" ht="18">
      <c r="C264" s="86"/>
      <c r="E264" s="85"/>
    </row>
    <row r="265" spans="3:5" ht="18">
      <c r="C265" s="86"/>
      <c r="E265" s="85"/>
    </row>
    <row r="266" spans="3:5" ht="18">
      <c r="C266" s="86"/>
      <c r="E266" s="85"/>
    </row>
    <row r="267" spans="3:5" ht="18">
      <c r="C267" s="86"/>
      <c r="E267" s="85"/>
    </row>
    <row r="268" spans="3:5" ht="18">
      <c r="C268" s="86"/>
      <c r="E268" s="85"/>
    </row>
    <row r="269" spans="3:5" ht="18">
      <c r="C269" s="86"/>
      <c r="E269" s="85"/>
    </row>
    <row r="270" spans="3:5" ht="18">
      <c r="C270" s="86"/>
      <c r="E270" s="85"/>
    </row>
    <row r="271" spans="3:5" ht="18">
      <c r="C271" s="86"/>
      <c r="E271" s="85"/>
    </row>
    <row r="272" spans="3:5" ht="18">
      <c r="C272" s="86"/>
      <c r="E272" s="85"/>
    </row>
    <row r="273" spans="3:5" ht="18">
      <c r="C273" s="86"/>
      <c r="E273" s="85"/>
    </row>
    <row r="274" spans="3:5" ht="18">
      <c r="C274" s="86"/>
      <c r="E274" s="85"/>
    </row>
    <row r="275" spans="3:5" ht="18">
      <c r="C275" s="86"/>
      <c r="E275" s="85"/>
    </row>
    <row r="276" spans="3:5" ht="18">
      <c r="C276" s="86"/>
      <c r="E276" s="85"/>
    </row>
    <row r="277" spans="3:5" ht="18">
      <c r="C277" s="86"/>
      <c r="E277" s="85"/>
    </row>
    <row r="278" spans="3:5" ht="18">
      <c r="C278" s="86"/>
      <c r="E278" s="85"/>
    </row>
    <row r="279" spans="3:5" ht="18">
      <c r="C279" s="86"/>
      <c r="E279" s="85"/>
    </row>
    <row r="280" spans="3:5" ht="18">
      <c r="C280" s="86"/>
      <c r="E280" s="85"/>
    </row>
    <row r="281" spans="3:5" ht="18">
      <c r="C281" s="86"/>
      <c r="E281" s="85"/>
    </row>
    <row r="282" spans="3:5" ht="18">
      <c r="C282" s="86"/>
      <c r="E282" s="85"/>
    </row>
    <row r="283" spans="3:5" ht="18">
      <c r="C283" s="86"/>
      <c r="E283" s="85"/>
    </row>
    <row r="284" spans="3:5" ht="18">
      <c r="C284" s="86"/>
      <c r="E284" s="85"/>
    </row>
    <row r="285" spans="3:5" ht="18">
      <c r="C285" s="86"/>
      <c r="E285" s="85"/>
    </row>
    <row r="286" spans="3:5" ht="18">
      <c r="C286" s="86"/>
      <c r="E286" s="85"/>
    </row>
    <row r="287" spans="3:5" ht="18">
      <c r="C287" s="86"/>
      <c r="E287" s="85"/>
    </row>
    <row r="288" spans="3:5" ht="18">
      <c r="C288" s="86"/>
      <c r="E288" s="85"/>
    </row>
    <row r="289" spans="3:5" ht="18">
      <c r="C289" s="86"/>
      <c r="E289" s="85"/>
    </row>
    <row r="290" spans="3:5" ht="18">
      <c r="C290" s="86"/>
      <c r="E290" s="85"/>
    </row>
    <row r="291" spans="3:5" ht="18">
      <c r="C291" s="86"/>
      <c r="E291" s="85"/>
    </row>
    <row r="292" spans="3:5" ht="18">
      <c r="C292" s="86"/>
      <c r="E292" s="85"/>
    </row>
    <row r="293" spans="3:5" ht="18">
      <c r="C293" s="86"/>
      <c r="E293" s="85"/>
    </row>
    <row r="294" spans="3:5" ht="18">
      <c r="C294" s="86"/>
      <c r="E294" s="85"/>
    </row>
    <row r="295" spans="3:5" ht="18">
      <c r="C295" s="86"/>
      <c r="E295" s="85"/>
    </row>
    <row r="296" spans="3:5" ht="18">
      <c r="C296" s="86"/>
      <c r="E296" s="85"/>
    </row>
    <row r="297" spans="3:5" ht="18">
      <c r="C297" s="86"/>
      <c r="E297" s="85"/>
    </row>
    <row r="298" spans="3:5" ht="18">
      <c r="C298" s="86"/>
      <c r="E298" s="85"/>
    </row>
    <row r="299" spans="3:5" ht="18">
      <c r="C299" s="86"/>
      <c r="E299" s="85"/>
    </row>
    <row r="300" spans="3:5" ht="18">
      <c r="C300" s="86"/>
      <c r="E300" s="85"/>
    </row>
    <row r="301" spans="3:5" ht="18">
      <c r="C301" s="86"/>
      <c r="E301" s="85"/>
    </row>
    <row r="302" spans="3:5" ht="18">
      <c r="C302" s="86"/>
      <c r="E302" s="85"/>
    </row>
    <row r="303" spans="3:5" ht="18">
      <c r="C303" s="86"/>
      <c r="E303" s="85"/>
    </row>
    <row r="304" spans="3:5" ht="18">
      <c r="C304" s="86"/>
      <c r="E304" s="85"/>
    </row>
    <row r="305" spans="3:5" ht="18">
      <c r="C305" s="86"/>
      <c r="E305" s="85"/>
    </row>
    <row r="306" spans="3:5" ht="18">
      <c r="C306" s="86"/>
      <c r="E306" s="85"/>
    </row>
    <row r="307" spans="3:5" ht="18">
      <c r="C307" s="86"/>
      <c r="E307" s="85"/>
    </row>
    <row r="308" spans="3:5" ht="18">
      <c r="C308" s="86"/>
      <c r="E308" s="85"/>
    </row>
    <row r="309" spans="3:5" ht="18">
      <c r="C309" s="86"/>
      <c r="E309" s="85"/>
    </row>
    <row r="310" spans="3:5" ht="18">
      <c r="C310" s="86"/>
      <c r="E310" s="85"/>
    </row>
    <row r="311" spans="3:5" ht="18">
      <c r="C311" s="86"/>
      <c r="E311" s="85"/>
    </row>
    <row r="312" spans="3:5" ht="18">
      <c r="C312" s="86"/>
      <c r="E312" s="85"/>
    </row>
    <row r="313" spans="3:5" ht="18">
      <c r="C313" s="86"/>
      <c r="E313" s="85"/>
    </row>
    <row r="314" spans="3:5" ht="18">
      <c r="C314" s="86"/>
      <c r="E314" s="85"/>
    </row>
    <row r="315" spans="3:5" ht="18">
      <c r="C315" s="86"/>
      <c r="E315" s="85"/>
    </row>
    <row r="316" spans="3:5" ht="18">
      <c r="C316" s="86"/>
      <c r="E316" s="85"/>
    </row>
    <row r="317" spans="3:5" ht="18">
      <c r="C317" s="86"/>
      <c r="E317" s="85"/>
    </row>
    <row r="318" spans="3:5" ht="18">
      <c r="C318" s="86"/>
      <c r="E318" s="85"/>
    </row>
    <row r="319" spans="3:5" ht="18">
      <c r="C319" s="86"/>
      <c r="E319" s="85"/>
    </row>
    <row r="320" spans="3:5" ht="18">
      <c r="C320" s="86"/>
      <c r="E320" s="85"/>
    </row>
    <row r="321" spans="3:5" ht="18">
      <c r="C321" s="86"/>
      <c r="E321" s="85"/>
    </row>
    <row r="322" spans="3:5" ht="18">
      <c r="C322" s="86"/>
      <c r="E322" s="85"/>
    </row>
    <row r="323" spans="3:5" ht="18">
      <c r="C323" s="86"/>
      <c r="E323" s="85"/>
    </row>
    <row r="324" spans="3:5" ht="18">
      <c r="C324" s="86"/>
      <c r="E324" s="85"/>
    </row>
    <row r="325" spans="3:5" ht="18">
      <c r="C325" s="86"/>
      <c r="E325" s="85"/>
    </row>
    <row r="326" spans="3:5" ht="18">
      <c r="C326" s="86"/>
      <c r="E326" s="85"/>
    </row>
    <row r="327" spans="3:5" ht="18">
      <c r="C327" s="86"/>
      <c r="E327" s="85"/>
    </row>
    <row r="328" spans="3:5" ht="18">
      <c r="C328" s="86"/>
      <c r="E328" s="85"/>
    </row>
    <row r="329" spans="3:5" ht="18">
      <c r="C329" s="86"/>
      <c r="E329" s="85"/>
    </row>
    <row r="330" spans="3:5" ht="18">
      <c r="C330" s="86"/>
      <c r="E330" s="85"/>
    </row>
    <row r="331" spans="3:5" ht="18">
      <c r="C331" s="86"/>
      <c r="E331" s="85"/>
    </row>
    <row r="332" spans="3:5" ht="18">
      <c r="C332" s="86"/>
      <c r="E332" s="85"/>
    </row>
    <row r="333" spans="3:5" ht="18">
      <c r="C333" s="86"/>
      <c r="E333" s="85"/>
    </row>
    <row r="334" spans="3:5" ht="18">
      <c r="C334" s="86"/>
      <c r="E334" s="85"/>
    </row>
    <row r="335" spans="3:5" ht="18">
      <c r="C335" s="86"/>
      <c r="E335" s="85"/>
    </row>
    <row r="336" spans="3:5" ht="18">
      <c r="C336" s="86"/>
      <c r="E336" s="85"/>
    </row>
    <row r="337" spans="3:5" ht="18">
      <c r="C337" s="86"/>
      <c r="E337" s="85"/>
    </row>
    <row r="338" spans="3:5" ht="18">
      <c r="C338" s="86"/>
      <c r="E338" s="85"/>
    </row>
    <row r="339" spans="3:5" ht="18">
      <c r="C339" s="86"/>
      <c r="E339" s="85"/>
    </row>
    <row r="340" spans="3:5" ht="18">
      <c r="C340" s="86"/>
      <c r="E340" s="85"/>
    </row>
    <row r="341" spans="3:5" ht="18">
      <c r="C341" s="86"/>
      <c r="E341" s="85"/>
    </row>
    <row r="342" spans="3:5" ht="18">
      <c r="C342" s="86"/>
      <c r="E342" s="85"/>
    </row>
    <row r="343" spans="3:5" ht="18">
      <c r="C343" s="86"/>
      <c r="E343" s="85"/>
    </row>
    <row r="344" spans="3:5" ht="18">
      <c r="C344" s="86"/>
      <c r="E344" s="85"/>
    </row>
    <row r="345" spans="3:5" ht="18">
      <c r="C345" s="86"/>
      <c r="E345" s="85"/>
    </row>
    <row r="346" spans="3:5" ht="18">
      <c r="C346" s="86"/>
      <c r="E346" s="85"/>
    </row>
    <row r="347" spans="3:5" ht="18">
      <c r="C347" s="86"/>
      <c r="E347" s="85"/>
    </row>
    <row r="348" spans="3:5" ht="18">
      <c r="C348" s="86"/>
      <c r="E348" s="85"/>
    </row>
    <row r="349" spans="3:5" ht="18">
      <c r="C349" s="86"/>
      <c r="E349" s="85"/>
    </row>
    <row r="350" spans="3:5" ht="18">
      <c r="C350" s="86"/>
      <c r="E350" s="85"/>
    </row>
    <row r="351" spans="3:5" ht="18">
      <c r="C351" s="86"/>
      <c r="E351" s="85"/>
    </row>
    <row r="352" spans="3:5" ht="18">
      <c r="C352" s="86"/>
      <c r="E352" s="85"/>
    </row>
    <row r="353" spans="3:5" ht="18">
      <c r="C353" s="86"/>
      <c r="E353" s="85"/>
    </row>
    <row r="354" spans="3:5" ht="18">
      <c r="C354" s="86"/>
      <c r="E354" s="85"/>
    </row>
    <row r="355" spans="3:5" ht="18">
      <c r="C355" s="86"/>
      <c r="E355" s="85"/>
    </row>
    <row r="356" spans="3:5" ht="18">
      <c r="C356" s="86"/>
      <c r="E356" s="85"/>
    </row>
    <row r="357" spans="3:5" ht="18">
      <c r="C357" s="86"/>
      <c r="E357" s="85"/>
    </row>
    <row r="358" spans="3:5" ht="18">
      <c r="C358" s="86"/>
      <c r="E358" s="85"/>
    </row>
    <row r="359" spans="3:5" ht="18">
      <c r="C359" s="86"/>
      <c r="E359" s="85"/>
    </row>
    <row r="360" spans="3:5" ht="18">
      <c r="C360" s="86"/>
      <c r="E360" s="85"/>
    </row>
    <row r="361" spans="3:5" ht="18">
      <c r="C361" s="86"/>
      <c r="E361" s="85"/>
    </row>
    <row r="362" spans="3:5" ht="18">
      <c r="C362" s="86"/>
      <c r="E362" s="85"/>
    </row>
    <row r="363" spans="3:5" ht="18">
      <c r="C363" s="86"/>
      <c r="E363" s="85"/>
    </row>
    <row r="364" spans="3:5" ht="18">
      <c r="C364" s="86"/>
      <c r="E364" s="85"/>
    </row>
    <row r="365" spans="3:5" ht="18">
      <c r="C365" s="86"/>
      <c r="E365" s="85"/>
    </row>
    <row r="366" spans="3:5" ht="18">
      <c r="C366" s="86"/>
      <c r="E366" s="85"/>
    </row>
    <row r="367" spans="3:5" ht="18">
      <c r="C367" s="86"/>
      <c r="E367" s="85"/>
    </row>
    <row r="368" spans="3:5" ht="18">
      <c r="C368" s="86"/>
      <c r="E368" s="85"/>
    </row>
    <row r="369" spans="3:5" ht="18">
      <c r="C369" s="86"/>
      <c r="E369" s="85"/>
    </row>
    <row r="370" spans="3:5" ht="18">
      <c r="C370" s="86"/>
      <c r="E370" s="85"/>
    </row>
    <row r="371" spans="3:5" ht="18">
      <c r="C371" s="86"/>
      <c r="E371" s="85"/>
    </row>
    <row r="372" spans="3:5" ht="18">
      <c r="C372" s="86"/>
      <c r="E372" s="85"/>
    </row>
    <row r="373" spans="3:5" ht="18">
      <c r="C373" s="86"/>
      <c r="E373" s="85"/>
    </row>
    <row r="374" spans="3:5" ht="18">
      <c r="C374" s="86"/>
      <c r="E374" s="85"/>
    </row>
    <row r="375" spans="3:5" ht="18">
      <c r="C375" s="86"/>
      <c r="E375" s="85"/>
    </row>
    <row r="376" spans="3:5" ht="18">
      <c r="C376" s="86"/>
      <c r="E376" s="85"/>
    </row>
    <row r="377" spans="3:5" ht="18">
      <c r="C377" s="86"/>
      <c r="E377" s="85"/>
    </row>
    <row r="378" spans="3:5" ht="18">
      <c r="C378" s="86"/>
      <c r="E378" s="85"/>
    </row>
    <row r="379" spans="3:5" ht="18">
      <c r="C379" s="86"/>
      <c r="E379" s="85"/>
    </row>
    <row r="380" spans="3:5" ht="18">
      <c r="C380" s="86"/>
      <c r="E380" s="85"/>
    </row>
    <row r="381" spans="3:5" ht="18">
      <c r="C381" s="86"/>
      <c r="E381" s="85"/>
    </row>
    <row r="382" spans="3:5" ht="18">
      <c r="C382" s="86"/>
      <c r="E382" s="85"/>
    </row>
    <row r="383" spans="3:5" ht="18">
      <c r="C383" s="86"/>
      <c r="E383" s="85"/>
    </row>
    <row r="384" spans="3:5" ht="18">
      <c r="C384" s="86"/>
      <c r="E384" s="85"/>
    </row>
    <row r="385" spans="3:5" ht="18">
      <c r="C385" s="86"/>
      <c r="E385" s="85"/>
    </row>
    <row r="386" spans="3:5" ht="18">
      <c r="C386" s="86"/>
      <c r="E386" s="85"/>
    </row>
    <row r="387" spans="3:5" ht="18">
      <c r="C387" s="86"/>
      <c r="E387" s="85"/>
    </row>
    <row r="388" spans="3:5" ht="18">
      <c r="C388" s="86"/>
      <c r="E388" s="85"/>
    </row>
    <row r="389" spans="3:5" ht="18">
      <c r="C389" s="86"/>
      <c r="E389" s="85"/>
    </row>
    <row r="390" spans="3:5" ht="18">
      <c r="C390" s="86"/>
      <c r="E390" s="85"/>
    </row>
    <row r="391" spans="3:5" ht="18">
      <c r="C391" s="86"/>
      <c r="E391" s="85"/>
    </row>
    <row r="392" spans="3:5" ht="18">
      <c r="C392" s="86"/>
      <c r="E392" s="85"/>
    </row>
    <row r="393" spans="3:5" ht="18">
      <c r="C393" s="86"/>
      <c r="E393" s="85"/>
    </row>
    <row r="394" spans="3:5" ht="18">
      <c r="C394" s="86"/>
      <c r="E394" s="85"/>
    </row>
    <row r="395" spans="3:5" ht="18">
      <c r="C395" s="86"/>
      <c r="E395" s="85"/>
    </row>
    <row r="396" spans="3:5" ht="18">
      <c r="C396" s="86"/>
      <c r="E396" s="85"/>
    </row>
    <row r="397" spans="3:5" ht="18">
      <c r="C397" s="86"/>
      <c r="E397" s="85"/>
    </row>
    <row r="398" spans="3:5" ht="18">
      <c r="C398" s="86"/>
      <c r="E398" s="85"/>
    </row>
    <row r="399" spans="3:5" ht="18">
      <c r="C399" s="86"/>
      <c r="E399" s="85"/>
    </row>
    <row r="400" spans="3:5" ht="18">
      <c r="C400" s="86"/>
      <c r="E400" s="85"/>
    </row>
    <row r="401" spans="3:5" ht="18">
      <c r="C401" s="86"/>
      <c r="E401" s="85"/>
    </row>
    <row r="402" spans="3:5" ht="18">
      <c r="C402" s="86"/>
      <c r="E402" s="85"/>
    </row>
    <row r="403" spans="3:5" ht="18">
      <c r="C403" s="86"/>
      <c r="E403" s="85"/>
    </row>
    <row r="404" spans="3:5" ht="18">
      <c r="C404" s="86"/>
      <c r="E404" s="85"/>
    </row>
    <row r="405" spans="3:5" ht="18">
      <c r="C405" s="86"/>
      <c r="E405" s="85"/>
    </row>
    <row r="406" spans="3:5" ht="18">
      <c r="C406" s="86"/>
      <c r="E406" s="85"/>
    </row>
    <row r="407" spans="3:5" ht="18">
      <c r="C407" s="86"/>
      <c r="E407" s="85"/>
    </row>
    <row r="408" spans="3:5" ht="18">
      <c r="C408" s="86"/>
      <c r="E408" s="85"/>
    </row>
    <row r="409" spans="3:5" ht="18">
      <c r="C409" s="86"/>
      <c r="E409" s="85"/>
    </row>
    <row r="410" spans="3:5" ht="18">
      <c r="C410" s="86"/>
      <c r="E410" s="85"/>
    </row>
    <row r="411" spans="3:5" ht="18">
      <c r="C411" s="86"/>
      <c r="E411" s="85"/>
    </row>
    <row r="412" spans="3:5" ht="18">
      <c r="C412" s="86"/>
      <c r="E412" s="85"/>
    </row>
    <row r="413" spans="3:5" ht="18">
      <c r="C413" s="86"/>
      <c r="E413" s="85"/>
    </row>
    <row r="414" spans="3:5" ht="18">
      <c r="C414" s="86"/>
      <c r="E414" s="85"/>
    </row>
    <row r="415" spans="3:5" ht="18">
      <c r="C415" s="86"/>
      <c r="E415" s="85"/>
    </row>
    <row r="416" spans="3:5" ht="18">
      <c r="C416" s="86"/>
      <c r="E416" s="85"/>
    </row>
    <row r="417" spans="3:5" ht="18">
      <c r="C417" s="86"/>
      <c r="E417" s="85"/>
    </row>
    <row r="418" spans="3:5" ht="18">
      <c r="C418" s="86"/>
      <c r="E418" s="85"/>
    </row>
    <row r="419" spans="3:5" ht="18">
      <c r="C419" s="86"/>
      <c r="E419" s="85"/>
    </row>
    <row r="420" spans="3:5" ht="18">
      <c r="C420" s="86"/>
      <c r="E420" s="85"/>
    </row>
    <row r="421" spans="3:5" ht="18">
      <c r="C421" s="86"/>
      <c r="E421" s="85"/>
    </row>
    <row r="422" spans="3:5" ht="18">
      <c r="C422" s="86"/>
      <c r="E422" s="85"/>
    </row>
    <row r="423" spans="3:5" ht="18">
      <c r="C423" s="86"/>
      <c r="E423" s="85"/>
    </row>
    <row r="424" spans="3:5" ht="18">
      <c r="C424" s="86"/>
      <c r="E424" s="85"/>
    </row>
    <row r="425" spans="3:5" ht="18">
      <c r="C425" s="86"/>
      <c r="E425" s="85"/>
    </row>
    <row r="426" spans="3:5" ht="18">
      <c r="C426" s="86"/>
      <c r="E426" s="85"/>
    </row>
    <row r="427" spans="3:5" ht="18">
      <c r="C427" s="86"/>
      <c r="E427" s="85"/>
    </row>
    <row r="428" spans="3:5" ht="18">
      <c r="C428" s="86"/>
      <c r="E428" s="85"/>
    </row>
    <row r="429" spans="3:5" ht="18">
      <c r="C429" s="86"/>
      <c r="E429" s="85"/>
    </row>
    <row r="430" spans="3:5" ht="18">
      <c r="C430" s="86"/>
      <c r="E430" s="85"/>
    </row>
    <row r="431" spans="3:5" ht="18">
      <c r="C431" s="86"/>
      <c r="E431" s="85"/>
    </row>
    <row r="432" spans="3:5" ht="18">
      <c r="C432" s="86"/>
      <c r="E432" s="85"/>
    </row>
    <row r="433" spans="3:5" ht="18">
      <c r="C433" s="86"/>
      <c r="E433" s="85"/>
    </row>
    <row r="434" spans="3:5" ht="18">
      <c r="C434" s="86"/>
      <c r="E434" s="85"/>
    </row>
    <row r="435" spans="3:5" ht="18">
      <c r="C435" s="86"/>
      <c r="E435" s="85"/>
    </row>
    <row r="436" spans="3:5" ht="18">
      <c r="C436" s="86"/>
      <c r="E436" s="85"/>
    </row>
    <row r="437" spans="3:5" ht="18">
      <c r="C437" s="86"/>
      <c r="E437" s="85"/>
    </row>
    <row r="438" spans="3:5" ht="18">
      <c r="C438" s="86"/>
      <c r="E438" s="85"/>
    </row>
    <row r="439" spans="3:5" ht="18">
      <c r="C439" s="86"/>
      <c r="E439" s="85"/>
    </row>
    <row r="440" spans="3:5" ht="18">
      <c r="C440" s="86"/>
      <c r="E440" s="85"/>
    </row>
    <row r="441" spans="3:5" ht="18">
      <c r="C441" s="86"/>
      <c r="E441" s="85"/>
    </row>
    <row r="442" spans="3:5" ht="18">
      <c r="C442" s="86"/>
      <c r="E442" s="85"/>
    </row>
    <row r="443" spans="3:5" ht="18">
      <c r="C443" s="86"/>
      <c r="E443" s="85"/>
    </row>
    <row r="444" spans="3:5" ht="18">
      <c r="C444" s="86"/>
      <c r="E444" s="85"/>
    </row>
    <row r="445" spans="3:5" ht="18">
      <c r="C445" s="86"/>
      <c r="E445" s="85"/>
    </row>
    <row r="446" spans="3:5" ht="18">
      <c r="C446" s="86"/>
      <c r="E446" s="85"/>
    </row>
    <row r="447" spans="3:5" ht="18">
      <c r="C447" s="86"/>
      <c r="E447" s="85"/>
    </row>
    <row r="448" spans="3:5" ht="18">
      <c r="C448" s="86"/>
      <c r="E448" s="85"/>
    </row>
    <row r="449" spans="3:5" ht="18">
      <c r="C449" s="86"/>
      <c r="E449" s="85"/>
    </row>
    <row r="450" spans="3:5" ht="18">
      <c r="C450" s="86"/>
      <c r="E450" s="85"/>
    </row>
    <row r="451" spans="3:5" ht="18">
      <c r="C451" s="86"/>
      <c r="E451" s="85"/>
    </row>
    <row r="452" spans="3:5" ht="18">
      <c r="C452" s="86"/>
      <c r="E452" s="85"/>
    </row>
    <row r="453" spans="3:5" ht="18">
      <c r="C453" s="86"/>
      <c r="E453" s="85"/>
    </row>
    <row r="454" spans="3:5" ht="18">
      <c r="C454" s="86"/>
      <c r="E454" s="85"/>
    </row>
    <row r="455" spans="3:5" ht="18">
      <c r="C455" s="86"/>
      <c r="E455" s="85"/>
    </row>
    <row r="456" spans="3:5" ht="18">
      <c r="C456" s="86"/>
      <c r="E456" s="85"/>
    </row>
    <row r="457" spans="3:5" ht="18">
      <c r="C457" s="86"/>
      <c r="E457" s="85"/>
    </row>
    <row r="458" spans="3:5" ht="18">
      <c r="C458" s="86"/>
      <c r="E458" s="85"/>
    </row>
    <row r="459" spans="3:5" ht="18">
      <c r="C459" s="86"/>
      <c r="E459" s="85"/>
    </row>
    <row r="460" spans="3:5" ht="18">
      <c r="C460" s="86"/>
      <c r="E460" s="85"/>
    </row>
    <row r="461" spans="3:5" ht="18">
      <c r="C461" s="86"/>
      <c r="E461" s="85"/>
    </row>
    <row r="462" spans="3:5" ht="18">
      <c r="C462" s="86"/>
      <c r="E462" s="85"/>
    </row>
    <row r="463" spans="3:5" ht="18">
      <c r="C463" s="86"/>
      <c r="E463" s="85"/>
    </row>
    <row r="464" spans="3:5" ht="18">
      <c r="C464" s="86"/>
      <c r="E464" s="85"/>
    </row>
    <row r="465" spans="3:5" ht="18">
      <c r="C465" s="85"/>
      <c r="E465" s="85"/>
    </row>
    <row r="466" spans="3:5" ht="18">
      <c r="C466" s="85"/>
      <c r="E466" s="85"/>
    </row>
    <row r="467" spans="3:5" ht="18">
      <c r="C467" s="85"/>
      <c r="E467" s="85"/>
    </row>
    <row r="468" spans="3:5" ht="18">
      <c r="C468" s="85"/>
      <c r="E468" s="85"/>
    </row>
    <row r="469" spans="3:5" ht="18">
      <c r="C469" s="85"/>
      <c r="E469" s="85"/>
    </row>
    <row r="470" spans="3:5" ht="18">
      <c r="C470" s="85"/>
      <c r="E470" s="85"/>
    </row>
    <row r="471" spans="3:5" ht="18">
      <c r="C471" s="85"/>
      <c r="E471" s="85"/>
    </row>
    <row r="472" spans="3:5" ht="18">
      <c r="C472" s="85"/>
      <c r="E472" s="85"/>
    </row>
    <row r="473" spans="3:5" ht="18">
      <c r="C473" s="85"/>
      <c r="E473" s="85"/>
    </row>
    <row r="474" spans="3:5" ht="18">
      <c r="C474" s="85"/>
      <c r="E474" s="85"/>
    </row>
    <row r="475" spans="3:5" ht="18">
      <c r="C475" s="85"/>
      <c r="E475" s="85"/>
    </row>
    <row r="476" spans="3:5" ht="18">
      <c r="C476" s="85"/>
      <c r="E476" s="85"/>
    </row>
    <row r="477" spans="3:5" ht="18">
      <c r="C477" s="85"/>
      <c r="E477" s="85"/>
    </row>
    <row r="478" spans="3:5" ht="18">
      <c r="C478" s="85"/>
      <c r="E478" s="85"/>
    </row>
    <row r="479" spans="3:5" ht="18">
      <c r="C479" s="85"/>
      <c r="E479" s="85"/>
    </row>
    <row r="480" spans="3:5" ht="18">
      <c r="C480" s="85"/>
      <c r="E480" s="85"/>
    </row>
    <row r="481" spans="3:5" ht="18">
      <c r="C481" s="85"/>
      <c r="E481" s="85"/>
    </row>
    <row r="482" spans="3:5" ht="18">
      <c r="C482" s="85"/>
      <c r="E482" s="85"/>
    </row>
    <row r="483" spans="3:5" ht="18">
      <c r="C483" s="85"/>
      <c r="E483" s="85"/>
    </row>
    <row r="484" spans="3:5" ht="18">
      <c r="C484" s="85"/>
      <c r="E484" s="85"/>
    </row>
    <row r="485" spans="3:5" ht="18">
      <c r="C485" s="85"/>
      <c r="E485" s="85"/>
    </row>
    <row r="486" spans="3:5" ht="18">
      <c r="C486" s="85"/>
      <c r="E486" s="85"/>
    </row>
    <row r="487" spans="3:5" ht="18">
      <c r="C487" s="85"/>
      <c r="E487" s="85"/>
    </row>
    <row r="488" spans="3:5" ht="18">
      <c r="C488" s="85"/>
      <c r="E488" s="85"/>
    </row>
    <row r="489" spans="3:5" ht="18">
      <c r="C489" s="85"/>
      <c r="E489" s="85"/>
    </row>
    <row r="490" spans="3:5" ht="18">
      <c r="C490" s="85"/>
      <c r="E490" s="85"/>
    </row>
    <row r="491" spans="3:5" ht="18">
      <c r="C491" s="85"/>
      <c r="E491" s="85"/>
    </row>
    <row r="492" spans="3:5" ht="18">
      <c r="C492" s="85"/>
      <c r="E492" s="85"/>
    </row>
    <row r="493" spans="3:5" ht="18">
      <c r="C493" s="85"/>
      <c r="E493" s="85"/>
    </row>
    <row r="494" spans="3:5" ht="18">
      <c r="C494" s="85"/>
      <c r="E494" s="85"/>
    </row>
    <row r="495" spans="3:5" ht="18">
      <c r="C495" s="85"/>
      <c r="E495" s="85"/>
    </row>
    <row r="496" spans="3:5" ht="18">
      <c r="C496" s="85"/>
      <c r="E496" s="85"/>
    </row>
    <row r="497" spans="3:5" ht="18">
      <c r="C497" s="85"/>
      <c r="E497" s="85"/>
    </row>
    <row r="498" spans="3:5" ht="18">
      <c r="C498" s="85"/>
      <c r="E498" s="85"/>
    </row>
    <row r="499" spans="3:5" ht="18">
      <c r="C499" s="85"/>
      <c r="E499" s="85"/>
    </row>
    <row r="500" spans="3:5" ht="18">
      <c r="C500" s="85"/>
      <c r="E500" s="85"/>
    </row>
    <row r="501" spans="3:5" ht="18">
      <c r="C501" s="85"/>
      <c r="E501" s="85"/>
    </row>
    <row r="502" spans="3:5" ht="18">
      <c r="C502" s="85"/>
      <c r="E502" s="85"/>
    </row>
    <row r="503" spans="3:5" ht="18">
      <c r="C503" s="85"/>
      <c r="E503" s="85"/>
    </row>
    <row r="504" spans="3:5" ht="18">
      <c r="C504" s="85"/>
      <c r="E504" s="85"/>
    </row>
    <row r="505" spans="3:5" ht="18">
      <c r="C505" s="85"/>
      <c r="E505" s="85"/>
    </row>
    <row r="506" spans="3:5" ht="18">
      <c r="C506" s="85"/>
      <c r="E506" s="85"/>
    </row>
    <row r="507" spans="3:5" ht="18">
      <c r="C507" s="85"/>
      <c r="E507" s="85"/>
    </row>
    <row r="508" spans="3:5" ht="18">
      <c r="C508" s="85"/>
      <c r="E508" s="85"/>
    </row>
    <row r="509" spans="3:5" ht="18">
      <c r="C509" s="85"/>
      <c r="E509" s="85"/>
    </row>
    <row r="510" spans="3:5" ht="18">
      <c r="C510" s="85"/>
      <c r="E510" s="85"/>
    </row>
    <row r="511" spans="3:5" ht="18">
      <c r="C511" s="85"/>
      <c r="E511" s="85"/>
    </row>
    <row r="512" spans="3:5" ht="18">
      <c r="C512" s="85"/>
      <c r="E512" s="85"/>
    </row>
    <row r="513" spans="3:5" ht="18">
      <c r="C513" s="85"/>
      <c r="E513" s="85"/>
    </row>
    <row r="514" spans="3:5" ht="18">
      <c r="C514" s="85"/>
      <c r="E514" s="85"/>
    </row>
    <row r="515" spans="3:5" ht="18">
      <c r="C515" s="85"/>
      <c r="E515" s="85"/>
    </row>
    <row r="516" spans="3:5" ht="18">
      <c r="C516" s="85"/>
      <c r="E516" s="85"/>
    </row>
    <row r="517" spans="3:5" ht="18">
      <c r="C517" s="85"/>
      <c r="E517" s="85"/>
    </row>
    <row r="518" spans="3:5" ht="18">
      <c r="C518" s="85"/>
      <c r="E518" s="85"/>
    </row>
    <row r="519" spans="3:5" ht="18">
      <c r="C519" s="85"/>
      <c r="E519" s="85"/>
    </row>
    <row r="520" spans="3:5" ht="18">
      <c r="C520" s="85"/>
      <c r="E520" s="85"/>
    </row>
    <row r="521" spans="3:5" ht="18">
      <c r="C521" s="85"/>
      <c r="E521" s="85"/>
    </row>
    <row r="522" spans="3:5" ht="18">
      <c r="C522" s="85"/>
      <c r="E522" s="85"/>
    </row>
    <row r="523" spans="3:5" ht="18">
      <c r="C523" s="85"/>
      <c r="E523" s="85"/>
    </row>
    <row r="524" spans="3:5" ht="18">
      <c r="C524" s="85"/>
      <c r="E524" s="85"/>
    </row>
    <row r="525" spans="3:5" ht="18">
      <c r="C525" s="85"/>
      <c r="E525" s="85"/>
    </row>
    <row r="526" spans="3:5" ht="18">
      <c r="C526" s="85"/>
      <c r="E526" s="85"/>
    </row>
    <row r="527" spans="3:5" ht="18">
      <c r="C527" s="85"/>
      <c r="E527" s="85"/>
    </row>
    <row r="528" spans="3:5" ht="18">
      <c r="C528" s="85"/>
      <c r="E528" s="85"/>
    </row>
    <row r="529" spans="3:5" ht="18">
      <c r="C529" s="85"/>
      <c r="E529" s="85"/>
    </row>
    <row r="530" spans="3:5" ht="18">
      <c r="C530" s="85"/>
      <c r="E530" s="85"/>
    </row>
    <row r="531" spans="3:5" ht="18">
      <c r="C531" s="85"/>
      <c r="E531" s="85"/>
    </row>
    <row r="532" spans="3:5" ht="18">
      <c r="C532" s="85"/>
      <c r="E532" s="85"/>
    </row>
    <row r="533" spans="3:5" ht="18">
      <c r="C533" s="85"/>
      <c r="E533" s="85"/>
    </row>
    <row r="534" spans="3:5" ht="18">
      <c r="C534" s="85"/>
      <c r="E534" s="85"/>
    </row>
    <row r="535" spans="3:5" ht="18">
      <c r="C535" s="85"/>
      <c r="E535" s="85"/>
    </row>
    <row r="536" spans="3:5" ht="18">
      <c r="C536" s="85"/>
      <c r="E536" s="85"/>
    </row>
    <row r="537" spans="3:5" ht="18">
      <c r="C537" s="85"/>
      <c r="E537" s="85"/>
    </row>
    <row r="538" spans="3:5" ht="18">
      <c r="C538" s="85"/>
      <c r="E538" s="85"/>
    </row>
    <row r="539" spans="3:5" ht="18">
      <c r="C539" s="85"/>
      <c r="E539" s="85"/>
    </row>
    <row r="540" spans="3:5" ht="18">
      <c r="C540" s="85"/>
      <c r="E540" s="85"/>
    </row>
    <row r="541" spans="3:5" ht="18">
      <c r="C541" s="85"/>
      <c r="E541" s="85"/>
    </row>
    <row r="542" spans="3:5" ht="18">
      <c r="C542" s="85"/>
      <c r="E542" s="85"/>
    </row>
    <row r="543" spans="3:5" ht="18">
      <c r="C543" s="85"/>
      <c r="E543" s="85"/>
    </row>
    <row r="544" spans="3:5" ht="18">
      <c r="C544" s="85"/>
      <c r="E544" s="85"/>
    </row>
    <row r="545" spans="3:5" ht="18">
      <c r="C545" s="85"/>
      <c r="E545" s="85"/>
    </row>
    <row r="546" spans="3:5" ht="18">
      <c r="C546" s="85"/>
      <c r="E546" s="85"/>
    </row>
    <row r="547" spans="3:5" ht="18">
      <c r="C547" s="85"/>
      <c r="E547" s="85"/>
    </row>
    <row r="548" spans="3:5" ht="18">
      <c r="C548" s="85"/>
      <c r="E548" s="85"/>
    </row>
    <row r="549" spans="3:5" ht="18">
      <c r="C549" s="85"/>
      <c r="E549" s="85"/>
    </row>
    <row r="550" spans="3:5" ht="18">
      <c r="C550" s="85"/>
      <c r="E550" s="85"/>
    </row>
    <row r="551" spans="3:5" ht="18">
      <c r="C551" s="85"/>
      <c r="E551" s="85"/>
    </row>
    <row r="552" spans="3:5" ht="18">
      <c r="C552" s="85"/>
      <c r="E552" s="85"/>
    </row>
    <row r="553" spans="3:5" ht="18">
      <c r="C553" s="85"/>
      <c r="E553" s="85"/>
    </row>
    <row r="554" spans="3:5" ht="18">
      <c r="C554" s="85"/>
      <c r="E554" s="85"/>
    </row>
    <row r="555" spans="3:5" ht="18">
      <c r="C555" s="85"/>
      <c r="E555" s="85"/>
    </row>
    <row r="556" spans="3:5" ht="18">
      <c r="C556" s="85"/>
      <c r="E556" s="85"/>
    </row>
    <row r="557" spans="3:5" ht="18">
      <c r="C557" s="85"/>
      <c r="E557" s="85"/>
    </row>
    <row r="558" spans="3:5" ht="18">
      <c r="C558" s="85"/>
      <c r="E558" s="85"/>
    </row>
    <row r="559" spans="3:5" ht="18">
      <c r="C559" s="85"/>
      <c r="E559" s="85"/>
    </row>
    <row r="560" spans="3:5" ht="18">
      <c r="C560" s="85"/>
      <c r="E560" s="85"/>
    </row>
    <row r="561" spans="3:5" ht="18">
      <c r="C561" s="85"/>
      <c r="E561" s="85"/>
    </row>
    <row r="562" spans="3:5" ht="18">
      <c r="C562" s="85"/>
      <c r="E562" s="85"/>
    </row>
    <row r="563" spans="3:5" ht="18">
      <c r="C563" s="85"/>
      <c r="E563" s="85"/>
    </row>
    <row r="564" spans="3:5" ht="18">
      <c r="C564" s="85"/>
      <c r="E564" s="85"/>
    </row>
    <row r="565" spans="3:5" ht="18">
      <c r="C565" s="85"/>
      <c r="E565" s="85"/>
    </row>
    <row r="566" spans="3:5" ht="18">
      <c r="C566" s="85"/>
      <c r="E566" s="85"/>
    </row>
    <row r="567" spans="3:5" ht="18">
      <c r="C567" s="85"/>
      <c r="E567" s="85"/>
    </row>
    <row r="568" spans="3:5" ht="18">
      <c r="C568" s="85"/>
      <c r="E568" s="85"/>
    </row>
    <row r="569" spans="3:5" ht="18">
      <c r="C569" s="85"/>
      <c r="E569" s="85"/>
    </row>
    <row r="570" spans="3:5" ht="18">
      <c r="C570" s="85"/>
      <c r="E570" s="85"/>
    </row>
    <row r="571" spans="3:5" ht="18">
      <c r="C571" s="85"/>
      <c r="E571" s="85"/>
    </row>
    <row r="572" spans="3:5" ht="18">
      <c r="C572" s="85"/>
      <c r="E572" s="85"/>
    </row>
    <row r="573" spans="3:5" ht="18">
      <c r="C573" s="85"/>
      <c r="E573" s="85"/>
    </row>
    <row r="574" spans="3:5" ht="18">
      <c r="C574" s="85"/>
      <c r="E574" s="85"/>
    </row>
    <row r="575" spans="3:5" ht="18">
      <c r="C575" s="85"/>
      <c r="E575" s="85"/>
    </row>
    <row r="576" spans="3:5" ht="18">
      <c r="C576" s="85"/>
      <c r="E576" s="85"/>
    </row>
    <row r="577" spans="3:5" ht="18">
      <c r="C577" s="85"/>
      <c r="E577" s="85"/>
    </row>
    <row r="578" spans="3:5" ht="18">
      <c r="C578" s="85"/>
      <c r="E578" s="85"/>
    </row>
    <row r="579" spans="3:5" ht="18">
      <c r="C579" s="85"/>
      <c r="E579" s="85"/>
    </row>
    <row r="580" spans="3:5" ht="18">
      <c r="C580" s="85"/>
      <c r="E580" s="85"/>
    </row>
    <row r="581" spans="3:5" ht="18">
      <c r="C581" s="85"/>
      <c r="E581" s="85"/>
    </row>
    <row r="582" spans="3:5" ht="18">
      <c r="C582" s="85"/>
      <c r="E582" s="85"/>
    </row>
    <row r="583" spans="3:5" ht="18">
      <c r="C583" s="85"/>
      <c r="E583" s="85"/>
    </row>
    <row r="584" spans="3:5" ht="18">
      <c r="C584" s="85"/>
      <c r="E584" s="85"/>
    </row>
    <row r="585" spans="3:5" ht="18">
      <c r="C585" s="85"/>
      <c r="E585" s="85"/>
    </row>
    <row r="586" spans="3:5" ht="18">
      <c r="C586" s="85"/>
      <c r="E586" s="85"/>
    </row>
    <row r="587" spans="3:5" ht="18">
      <c r="C587" s="85"/>
      <c r="E587" s="85"/>
    </row>
    <row r="588" spans="3:5" ht="18">
      <c r="C588" s="85"/>
      <c r="E588" s="85"/>
    </row>
    <row r="589" spans="3:5" ht="18">
      <c r="C589" s="85"/>
      <c r="E589" s="85"/>
    </row>
    <row r="590" spans="3:5" ht="18">
      <c r="C590" s="85"/>
      <c r="E590" s="85"/>
    </row>
    <row r="591" spans="3:5" ht="18">
      <c r="C591" s="85"/>
      <c r="E591" s="85"/>
    </row>
    <row r="592" spans="3:5" ht="18">
      <c r="C592" s="85"/>
      <c r="E592" s="85"/>
    </row>
    <row r="593" spans="3:5" ht="18">
      <c r="C593" s="85"/>
      <c r="E593" s="85"/>
    </row>
    <row r="594" spans="3:5" ht="18">
      <c r="C594" s="85"/>
      <c r="E594" s="85"/>
    </row>
    <row r="595" spans="3:5" ht="18">
      <c r="C595" s="85"/>
      <c r="E595" s="85"/>
    </row>
    <row r="596" spans="3:5" ht="18">
      <c r="C596" s="85"/>
      <c r="E596" s="85"/>
    </row>
    <row r="597" spans="3:5" ht="18">
      <c r="C597" s="85"/>
      <c r="E597" s="85"/>
    </row>
    <row r="598" spans="3:5" ht="18">
      <c r="C598" s="85"/>
      <c r="E598" s="85"/>
    </row>
    <row r="599" spans="3:5" ht="18">
      <c r="C599" s="85"/>
      <c r="E599" s="85"/>
    </row>
    <row r="600" spans="3:5" ht="18">
      <c r="C600" s="85"/>
      <c r="E600" s="85"/>
    </row>
    <row r="601" spans="3:5" ht="18">
      <c r="C601" s="85"/>
      <c r="E601" s="85"/>
    </row>
    <row r="602" spans="3:5" ht="18">
      <c r="C602" s="85"/>
      <c r="E602" s="85"/>
    </row>
    <row r="603" spans="3:5" ht="18">
      <c r="C603" s="85"/>
      <c r="E603" s="85"/>
    </row>
    <row r="604" spans="3:5" ht="18">
      <c r="C604" s="85"/>
      <c r="E604" s="85"/>
    </row>
    <row r="605" spans="3:5" ht="18">
      <c r="C605" s="85"/>
      <c r="E605" s="85"/>
    </row>
    <row r="606" spans="3:5" ht="18">
      <c r="C606" s="85"/>
      <c r="E606" s="85"/>
    </row>
    <row r="607" spans="3:5" ht="18">
      <c r="C607" s="85"/>
      <c r="E607" s="85"/>
    </row>
    <row r="608" spans="3:5" ht="18">
      <c r="C608" s="85"/>
      <c r="E608" s="85"/>
    </row>
    <row r="609" spans="3:5" ht="18">
      <c r="C609" s="85"/>
      <c r="E609" s="85"/>
    </row>
    <row r="610" spans="3:5" ht="18">
      <c r="C610" s="85"/>
      <c r="E610" s="85"/>
    </row>
    <row r="611" spans="3:5" ht="18">
      <c r="C611" s="85"/>
      <c r="E611" s="85"/>
    </row>
    <row r="612" spans="3:5" ht="18">
      <c r="C612" s="85"/>
      <c r="E612" s="85"/>
    </row>
    <row r="613" spans="3:5" ht="18">
      <c r="C613" s="85"/>
      <c r="E613" s="85"/>
    </row>
    <row r="614" spans="3:5" ht="18">
      <c r="C614" s="85"/>
      <c r="E614" s="85"/>
    </row>
    <row r="615" spans="3:5" ht="18">
      <c r="C615" s="85"/>
      <c r="E615" s="85"/>
    </row>
    <row r="616" spans="3:5" ht="18">
      <c r="C616" s="85"/>
      <c r="E616" s="85"/>
    </row>
    <row r="617" spans="3:5" ht="18">
      <c r="C617" s="85"/>
      <c r="E617" s="85"/>
    </row>
    <row r="618" spans="3:5" ht="18">
      <c r="C618" s="85"/>
      <c r="E618" s="85"/>
    </row>
    <row r="619" spans="3:5" ht="18">
      <c r="C619" s="85"/>
      <c r="E619" s="85"/>
    </row>
    <row r="620" spans="3:5" ht="18">
      <c r="C620" s="85"/>
      <c r="E620" s="85"/>
    </row>
    <row r="621" spans="3:5" ht="18">
      <c r="C621" s="85"/>
      <c r="E621" s="85"/>
    </row>
    <row r="622" spans="3:5" ht="18">
      <c r="C622" s="85"/>
      <c r="E622" s="85"/>
    </row>
    <row r="623" spans="3:5" ht="18">
      <c r="C623" s="85"/>
      <c r="E623" s="85"/>
    </row>
    <row r="624" spans="3:5" ht="18">
      <c r="C624" s="85"/>
      <c r="E624" s="85"/>
    </row>
    <row r="625" spans="3:5" ht="18">
      <c r="C625" s="85"/>
      <c r="E625" s="85"/>
    </row>
    <row r="626" spans="3:5" ht="18">
      <c r="C626" s="85"/>
      <c r="E626" s="85"/>
    </row>
    <row r="627" spans="3:5" ht="18">
      <c r="C627" s="85"/>
      <c r="E627" s="85"/>
    </row>
    <row r="628" spans="3:5" ht="18">
      <c r="C628" s="85"/>
      <c r="E628" s="85"/>
    </row>
    <row r="629" spans="3:5" ht="18">
      <c r="C629" s="85"/>
      <c r="E629" s="85"/>
    </row>
    <row r="630" spans="3:5" ht="18">
      <c r="C630" s="85"/>
      <c r="E630" s="85"/>
    </row>
    <row r="631" spans="3:5" ht="18">
      <c r="C631" s="85"/>
      <c r="E631" s="85"/>
    </row>
    <row r="632" spans="3:5" ht="18">
      <c r="C632" s="85"/>
      <c r="E632" s="85"/>
    </row>
    <row r="633" spans="3:5" ht="18">
      <c r="C633" s="85"/>
      <c r="E633" s="85"/>
    </row>
    <row r="634" spans="3:5" ht="18">
      <c r="C634" s="85"/>
      <c r="E634" s="85"/>
    </row>
    <row r="635" spans="3:5" ht="18">
      <c r="C635" s="85"/>
      <c r="E635" s="85"/>
    </row>
    <row r="636" spans="3:5" ht="18">
      <c r="C636" s="85"/>
      <c r="E636" s="85"/>
    </row>
    <row r="637" spans="3:5" ht="18">
      <c r="C637" s="85"/>
      <c r="E637" s="85"/>
    </row>
    <row r="638" spans="3:5" ht="18">
      <c r="C638" s="85"/>
      <c r="E638" s="85"/>
    </row>
    <row r="639" spans="3:5" ht="18">
      <c r="C639" s="85"/>
      <c r="E639" s="85"/>
    </row>
    <row r="640" spans="3:5" ht="18">
      <c r="C640" s="85"/>
      <c r="E640" s="85"/>
    </row>
    <row r="641" spans="3:5" ht="18">
      <c r="C641" s="85"/>
      <c r="E641" s="85"/>
    </row>
    <row r="642" spans="3:5" ht="18">
      <c r="C642" s="85"/>
      <c r="E642" s="85"/>
    </row>
    <row r="643" spans="3:5" ht="18">
      <c r="C643" s="85"/>
      <c r="E643" s="85"/>
    </row>
    <row r="644" spans="3:5" ht="18">
      <c r="C644" s="85"/>
      <c r="E644" s="85"/>
    </row>
    <row r="645" spans="3:5" ht="18">
      <c r="C645" s="85"/>
      <c r="E645" s="85"/>
    </row>
    <row r="646" spans="3:5" ht="18">
      <c r="C646" s="85"/>
      <c r="E646" s="85"/>
    </row>
    <row r="647" spans="3:5" ht="18">
      <c r="C647" s="85"/>
      <c r="E647" s="85"/>
    </row>
    <row r="648" spans="3:5" ht="18">
      <c r="C648" s="85"/>
      <c r="E648" s="85"/>
    </row>
    <row r="649" spans="3:5" ht="18">
      <c r="C649" s="85"/>
      <c r="E649" s="85"/>
    </row>
    <row r="650" spans="3:5" ht="18">
      <c r="C650" s="85"/>
      <c r="E650" s="85"/>
    </row>
    <row r="651" spans="3:5" ht="18">
      <c r="C651" s="85"/>
      <c r="E651" s="85"/>
    </row>
    <row r="652" spans="3:5" ht="18">
      <c r="C652" s="85"/>
      <c r="E652" s="85"/>
    </row>
    <row r="653" spans="3:5" ht="18">
      <c r="C653" s="85"/>
      <c r="E653" s="85"/>
    </row>
    <row r="654" spans="3:5" ht="18">
      <c r="C654" s="85"/>
      <c r="E654" s="85"/>
    </row>
    <row r="655" spans="3:5" ht="18">
      <c r="C655" s="85"/>
      <c r="E655" s="85"/>
    </row>
    <row r="656" spans="3:5" ht="18">
      <c r="C656" s="85"/>
      <c r="E656" s="85"/>
    </row>
    <row r="657" spans="3:5" ht="18">
      <c r="C657" s="85"/>
      <c r="E657" s="85"/>
    </row>
    <row r="658" spans="3:5" ht="18">
      <c r="C658" s="85"/>
      <c r="E658" s="85"/>
    </row>
    <row r="659" spans="3:5" ht="18">
      <c r="C659" s="85"/>
      <c r="E659" s="85"/>
    </row>
    <row r="660" spans="3:5" ht="18">
      <c r="C660" s="85"/>
      <c r="E660" s="85"/>
    </row>
    <row r="661" spans="3:5" ht="18">
      <c r="C661" s="85"/>
      <c r="E661" s="85"/>
    </row>
    <row r="662" spans="3:5" ht="18">
      <c r="C662" s="85"/>
      <c r="E662" s="85"/>
    </row>
    <row r="663" ht="18">
      <c r="E663" s="85"/>
    </row>
    <row r="664" ht="18">
      <c r="E664" s="85"/>
    </row>
    <row r="665" ht="18">
      <c r="E665" s="85"/>
    </row>
    <row r="666" ht="18">
      <c r="E666" s="85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Аналітічний відділ</cp:lastModifiedBy>
  <cp:lastPrinted>2014-01-13T09:58:05Z</cp:lastPrinted>
  <dcterms:created xsi:type="dcterms:W3CDTF">2003-04-04T06:54:01Z</dcterms:created>
  <dcterms:modified xsi:type="dcterms:W3CDTF">2014-03-13T14:02:23Z</dcterms:modified>
  <cp:category/>
  <cp:version/>
  <cp:contentType/>
  <cp:contentStatus/>
</cp:coreProperties>
</file>